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5" yWindow="5865" windowWidth="19035" windowHeight="5730"/>
  </bookViews>
  <sheets>
    <sheet name="一志愿" sheetId="1" r:id="rId1"/>
    <sheet name="第一批调剂" sheetId="3" r:id="rId2"/>
    <sheet name="第二批调剂" sheetId="4" r:id="rId3"/>
  </sheets>
  <definedNames>
    <definedName name="_xlnm._FilterDatabase" localSheetId="0" hidden="1">一志愿!$A$4:$P$4</definedName>
    <definedName name="_xlnm.Print_Area" localSheetId="0">一志愿!$A$1:$P$127</definedName>
    <definedName name="_xlnm.Print_Titles" localSheetId="2">第二批调剂!$1:$1</definedName>
    <definedName name="_xlnm.Print_Titles" localSheetId="1">第一批调剂!$1:$1</definedName>
    <definedName name="_xlnm.Print_Titles" localSheetId="0">一志愿!$1:$1</definedName>
  </definedNames>
  <calcPr calcId="124519"/>
</workbook>
</file>

<file path=xl/calcChain.xml><?xml version="1.0" encoding="utf-8"?>
<calcChain xmlns="http://schemas.openxmlformats.org/spreadsheetml/2006/main">
  <c r="G14" i="4"/>
  <c r="H14" s="1"/>
  <c r="D14"/>
  <c r="G7"/>
  <c r="H7" s="1"/>
  <c r="D7"/>
  <c r="G6"/>
  <c r="H6" s="1"/>
  <c r="D6"/>
  <c r="G5"/>
  <c r="H5" s="1"/>
  <c r="D5"/>
  <c r="I5" l="1"/>
  <c r="I14"/>
  <c r="I7"/>
  <c r="I6"/>
  <c r="D9" i="3"/>
  <c r="G9"/>
  <c r="H9" s="1"/>
  <c r="I9" s="1"/>
  <c r="G32" l="1"/>
  <c r="H32" s="1"/>
  <c r="D32"/>
  <c r="G31"/>
  <c r="H31" s="1"/>
  <c r="D31"/>
  <c r="G55"/>
  <c r="H55" s="1"/>
  <c r="D55"/>
  <c r="G49"/>
  <c r="H49" s="1"/>
  <c r="D49"/>
  <c r="G48"/>
  <c r="H48" s="1"/>
  <c r="D48"/>
  <c r="I49" l="1"/>
  <c r="I31"/>
  <c r="I32"/>
  <c r="I55"/>
  <c r="I48"/>
  <c r="G125" i="1"/>
  <c r="H125" s="1"/>
  <c r="G124"/>
  <c r="H124" s="1"/>
  <c r="G123"/>
  <c r="H123" s="1"/>
  <c r="G122"/>
  <c r="H122" s="1"/>
  <c r="G121"/>
  <c r="H121" s="1"/>
  <c r="G115"/>
  <c r="H115" s="1"/>
  <c r="G109"/>
  <c r="G108"/>
  <c r="H108" s="1"/>
  <c r="G107"/>
  <c r="H107" s="1"/>
  <c r="G106"/>
  <c r="H106" s="1"/>
  <c r="G105"/>
  <c r="H105" s="1"/>
  <c r="G104"/>
  <c r="H104" s="1"/>
  <c r="G103"/>
  <c r="H103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65"/>
  <c r="H65" s="1"/>
  <c r="G64"/>
  <c r="H64" s="1"/>
  <c r="G58"/>
  <c r="H58" s="1"/>
  <c r="G52"/>
  <c r="H52" s="1"/>
  <c r="G45"/>
  <c r="H45" s="1"/>
  <c r="G44"/>
  <c r="H44" s="1"/>
  <c r="G43"/>
  <c r="H43" s="1"/>
  <c r="G37"/>
  <c r="H37" s="1"/>
  <c r="G31"/>
  <c r="H31" s="1"/>
  <c r="G30"/>
  <c r="H30" s="1"/>
  <c r="G29"/>
  <c r="H29" s="1"/>
  <c r="G28"/>
  <c r="H28" s="1"/>
  <c r="G27"/>
  <c r="H27" s="1"/>
  <c r="G21"/>
  <c r="H21" s="1"/>
  <c r="G20"/>
  <c r="H20" s="1"/>
  <c r="G14"/>
  <c r="H14" s="1"/>
  <c r="G13"/>
  <c r="H13" s="1"/>
  <c r="G6"/>
  <c r="H6" s="1"/>
  <c r="G5"/>
  <c r="H5" s="1"/>
  <c r="G42" i="3"/>
  <c r="H42" s="1"/>
  <c r="G41"/>
  <c r="H41" s="1"/>
  <c r="G35"/>
  <c r="H35" s="1"/>
  <c r="G34"/>
  <c r="H34" s="1"/>
  <c r="G33"/>
  <c r="H33" s="1"/>
  <c r="G24"/>
  <c r="H24" s="1"/>
  <c r="G23"/>
  <c r="H23" s="1"/>
  <c r="G22"/>
  <c r="H22" s="1"/>
  <c r="G21"/>
  <c r="H21" s="1"/>
  <c r="G20"/>
  <c r="H20" s="1"/>
  <c r="G14"/>
  <c r="H14" s="1"/>
  <c r="G8"/>
  <c r="H8" s="1"/>
  <c r="G7"/>
  <c r="H7" s="1"/>
  <c r="G6"/>
  <c r="H6" s="1"/>
  <c r="G5"/>
  <c r="H5" s="1"/>
  <c r="D42"/>
  <c r="D41"/>
  <c r="D35"/>
  <c r="D34"/>
  <c r="D33"/>
  <c r="D24"/>
  <c r="D23"/>
  <c r="D22"/>
  <c r="D21"/>
  <c r="D20"/>
  <c r="D14"/>
  <c r="D6"/>
  <c r="D8"/>
  <c r="D7"/>
  <c r="D5"/>
  <c r="D95" i="1"/>
  <c r="D45"/>
  <c r="D44"/>
  <c r="D43"/>
  <c r="D121"/>
  <c r="D108"/>
  <c r="D107"/>
  <c r="D106"/>
  <c r="D105"/>
  <c r="D104"/>
  <c r="D103"/>
  <c r="D97"/>
  <c r="D96"/>
  <c r="D92"/>
  <c r="D91"/>
  <c r="D90"/>
  <c r="D89"/>
  <c r="D88"/>
  <c r="D87"/>
  <c r="D86"/>
  <c r="D85"/>
  <c r="D84"/>
  <c r="D94"/>
  <c r="D93"/>
  <c r="D76"/>
  <c r="D75"/>
  <c r="D74"/>
  <c r="D73"/>
  <c r="D58"/>
  <c r="D125"/>
  <c r="D124"/>
  <c r="D123"/>
  <c r="D122"/>
  <c r="D115"/>
  <c r="H109"/>
  <c r="D109"/>
  <c r="D78"/>
  <c r="D77"/>
  <c r="D72"/>
  <c r="D71"/>
  <c r="D65"/>
  <c r="D64"/>
  <c r="D52"/>
  <c r="D37"/>
  <c r="D30"/>
  <c r="D29"/>
  <c r="D28"/>
  <c r="D27"/>
  <c r="D31"/>
  <c r="D21"/>
  <c r="D20"/>
  <c r="D14"/>
  <c r="D13"/>
  <c r="D5"/>
  <c r="D6"/>
  <c r="I94" l="1"/>
  <c r="I75"/>
  <c r="I86"/>
  <c r="I104"/>
  <c r="I27"/>
  <c r="I45"/>
  <c r="I84"/>
  <c r="I115"/>
  <c r="I95"/>
  <c r="I121"/>
  <c r="I124"/>
  <c r="I89"/>
  <c r="I97"/>
  <c r="I76"/>
  <c r="I71"/>
  <c r="I73"/>
  <c r="I108"/>
  <c r="I28"/>
  <c r="I29"/>
  <c r="I123"/>
  <c r="I106"/>
  <c r="I103"/>
  <c r="I107"/>
  <c r="I13"/>
  <c r="I77"/>
  <c r="I93"/>
  <c r="I43"/>
  <c r="I122"/>
  <c r="I125"/>
  <c r="I21"/>
  <c r="I78"/>
  <c r="I64"/>
  <c r="I91"/>
  <c r="I31"/>
  <c r="I72"/>
  <c r="I87"/>
  <c r="I90"/>
  <c r="I14"/>
  <c r="I20"/>
  <c r="I30"/>
  <c r="I37"/>
  <c r="I52"/>
  <c r="I65"/>
  <c r="I109"/>
  <c r="I58"/>
  <c r="I74"/>
  <c r="I85"/>
  <c r="I88"/>
  <c r="I92"/>
  <c r="I96"/>
  <c r="I105"/>
  <c r="I44"/>
  <c r="I5"/>
  <c r="I14" i="3"/>
  <c r="I35"/>
  <c r="I41"/>
  <c r="I5"/>
  <c r="I7"/>
  <c r="I23"/>
  <c r="I42"/>
  <c r="I6" i="1"/>
  <c r="I6" i="3"/>
  <c r="I20"/>
  <c r="I22"/>
  <c r="I24"/>
  <c r="I33"/>
  <c r="I8"/>
  <c r="I21"/>
  <c r="I34"/>
</calcChain>
</file>

<file path=xl/sharedStrings.xml><?xml version="1.0" encoding="utf-8"?>
<sst xmlns="http://schemas.openxmlformats.org/spreadsheetml/2006/main" count="1061" uniqueCount="229">
  <si>
    <t>学院：理学院</t>
  </si>
  <si>
    <t>准考证号</t>
  </si>
  <si>
    <t>性别</t>
  </si>
  <si>
    <t>初试总分</t>
  </si>
  <si>
    <t>面试成绩</t>
  </si>
  <si>
    <t>笔试成绩</t>
  </si>
  <si>
    <t>复试成绩</t>
  </si>
  <si>
    <t>总成绩</t>
  </si>
  <si>
    <t>排名</t>
  </si>
  <si>
    <t>政治思想考核</t>
  </si>
  <si>
    <t>是否录取</t>
  </si>
  <si>
    <t>加试一科目名称和成绩</t>
  </si>
  <si>
    <t>加试二科目名称和成绩</t>
  </si>
  <si>
    <t>报考专业</t>
  </si>
  <si>
    <t>男</t>
  </si>
  <si>
    <t>女</t>
  </si>
  <si>
    <t>硕士点负责人签字：</t>
  </si>
  <si>
    <t>计算数学</t>
  </si>
  <si>
    <t>概率论与数理统计</t>
  </si>
  <si>
    <t>应用数学</t>
  </si>
  <si>
    <t>数学教育</t>
  </si>
  <si>
    <t>理论物理</t>
  </si>
  <si>
    <t>凝聚态物理</t>
  </si>
  <si>
    <t>复试成绩×55%</t>
    <phoneticPr fontId="4" type="noConversion"/>
  </si>
  <si>
    <t>初试总分×45/500</t>
    <phoneticPr fontId="4" type="noConversion"/>
  </si>
  <si>
    <t>103467000001846</t>
  </si>
  <si>
    <t>103467000001838</t>
  </si>
  <si>
    <t>103467000001889</t>
  </si>
  <si>
    <t>研究方向</t>
    <phoneticPr fontId="4" type="noConversion"/>
  </si>
  <si>
    <t>(全日制)统计与金融</t>
  </si>
  <si>
    <t>103467000001862</t>
  </si>
  <si>
    <t>103467000001840</t>
  </si>
  <si>
    <t>基础数学</t>
  </si>
  <si>
    <t>(全日制)代数学</t>
  </si>
  <si>
    <t>103467000001843</t>
  </si>
  <si>
    <t>103467000001866</t>
  </si>
  <si>
    <t>(全日制)计算组合学</t>
  </si>
  <si>
    <t>(全日制)数值逼近与算法</t>
  </si>
  <si>
    <t>103467000001823</t>
  </si>
  <si>
    <t>103467000001820</t>
  </si>
  <si>
    <t>103467000001824</t>
  </si>
  <si>
    <t>103467000001826</t>
  </si>
  <si>
    <t>103467000001821</t>
  </si>
  <si>
    <t>科学与技术教育</t>
  </si>
  <si>
    <t>(非全日制)科学与教育技术</t>
  </si>
  <si>
    <t>(全日制)科学与教育技术</t>
  </si>
  <si>
    <t>103467000001897</t>
  </si>
  <si>
    <t>103467000001899</t>
  </si>
  <si>
    <t>103467000001896</t>
  </si>
  <si>
    <t>103467000001902</t>
  </si>
  <si>
    <t>理论物理</t>
    <phoneticPr fontId="4" type="noConversion"/>
  </si>
  <si>
    <t>(全日制)地理信息工程</t>
  </si>
  <si>
    <t>(全日制)量子场论与726量子力学</t>
  </si>
  <si>
    <t>(全日制)遥感科学与技术</t>
  </si>
  <si>
    <t>103467000001893</t>
  </si>
  <si>
    <t>(全日制)铁基超导</t>
  </si>
  <si>
    <t>103467000001903</t>
  </si>
  <si>
    <t>生态信息科学</t>
    <phoneticPr fontId="4" type="noConversion"/>
  </si>
  <si>
    <t>(全日制)生态信息工程</t>
  </si>
  <si>
    <t>103467000001872</t>
  </si>
  <si>
    <t>103467000001870</t>
  </si>
  <si>
    <t>103467000001855</t>
  </si>
  <si>
    <t>103467000001851</t>
  </si>
  <si>
    <t>(全日制)数学课堂教学研究</t>
  </si>
  <si>
    <t>103467000001804</t>
  </si>
  <si>
    <t>103467000001799</t>
  </si>
  <si>
    <t>103467000001806</t>
  </si>
  <si>
    <t>103467000001805</t>
  </si>
  <si>
    <t>103467000001813</t>
  </si>
  <si>
    <t>103467000001811</t>
  </si>
  <si>
    <t>103467000001807</t>
  </si>
  <si>
    <t>103467000001810</t>
  </si>
  <si>
    <t>(全日制)地理</t>
  </si>
  <si>
    <t>103467000001705</t>
  </si>
  <si>
    <t>103467000001709</t>
  </si>
  <si>
    <t>103467000001731</t>
  </si>
  <si>
    <t>103467000001751</t>
  </si>
  <si>
    <t>103467000001769</t>
  </si>
  <si>
    <t>103467000001724</t>
  </si>
  <si>
    <t>103467000001747</t>
  </si>
  <si>
    <t>103467000001706</t>
  </si>
  <si>
    <t>103467000001738</t>
  </si>
  <si>
    <t>103467000001734</t>
  </si>
  <si>
    <t>103467000001732</t>
  </si>
  <si>
    <t>103467000001698</t>
  </si>
  <si>
    <t>103467000001749</t>
  </si>
  <si>
    <t>103467000001730</t>
  </si>
  <si>
    <t>103467000001711</t>
  </si>
  <si>
    <t>(非全日制)数学</t>
  </si>
  <si>
    <t>(全日制)数学</t>
  </si>
  <si>
    <t>103467000001778</t>
  </si>
  <si>
    <t>103467000001780</t>
  </si>
  <si>
    <t>103467000001782</t>
  </si>
  <si>
    <t>103467000001781</t>
  </si>
  <si>
    <t>103467000001787</t>
  </si>
  <si>
    <t>103467000001794</t>
  </si>
  <si>
    <t>103467000001774</t>
  </si>
  <si>
    <t>103467000001777</t>
  </si>
  <si>
    <t>103467000001793</t>
  </si>
  <si>
    <t>(全日制)物理</t>
  </si>
  <si>
    <t>103467000001850</t>
  </si>
  <si>
    <t>应用密码学</t>
    <phoneticPr fontId="14" type="noConversion"/>
  </si>
  <si>
    <t>(全日制)现代密码应用基础</t>
  </si>
  <si>
    <t>103467000001837</t>
  </si>
  <si>
    <t>103467000001831</t>
  </si>
  <si>
    <t>103467000001835</t>
  </si>
  <si>
    <t>103467000001871</t>
  </si>
  <si>
    <t>103467000001877</t>
  </si>
  <si>
    <t>应用数学</t>
    <phoneticPr fontId="14" type="noConversion"/>
  </si>
  <si>
    <t>(全日制)数学物理方程</t>
  </si>
  <si>
    <t>(全日制)微分方程与动力系统及应用</t>
  </si>
  <si>
    <t>(全日制)应用非线性分析</t>
  </si>
  <si>
    <t>该专业复试总人数：4</t>
    <phoneticPr fontId="4" type="noConversion"/>
  </si>
  <si>
    <t>该专业复试总人数：6</t>
    <phoneticPr fontId="4" type="noConversion"/>
  </si>
  <si>
    <t>该专业复试总人数：3</t>
    <phoneticPr fontId="4" type="noConversion"/>
  </si>
  <si>
    <t>该专业复试总人数：2</t>
    <phoneticPr fontId="4" type="noConversion"/>
  </si>
  <si>
    <t>该专业复试总人数：1</t>
    <phoneticPr fontId="4" type="noConversion"/>
  </si>
  <si>
    <t>该专业复试总人数：10</t>
    <phoneticPr fontId="4" type="noConversion"/>
  </si>
  <si>
    <r>
      <t>该专业复试总人数：1</t>
    </r>
    <r>
      <rPr>
        <sz val="10"/>
        <rFont val="宋体"/>
        <family val="3"/>
        <charset val="134"/>
      </rPr>
      <t>2</t>
    </r>
    <phoneticPr fontId="4" type="noConversion"/>
  </si>
  <si>
    <t>该专业复试总人数：7</t>
    <phoneticPr fontId="4" type="noConversion"/>
  </si>
  <si>
    <t>该专业复试总人数：23</t>
    <phoneticPr fontId="4" type="noConversion"/>
  </si>
  <si>
    <t>103457210003277</t>
  </si>
  <si>
    <t>女</t>
    <phoneticPr fontId="4" type="noConversion"/>
  </si>
  <si>
    <t>104227510095943</t>
  </si>
  <si>
    <t>男</t>
    <phoneticPr fontId="4" type="noConversion"/>
  </si>
  <si>
    <t>103357000901676</t>
  </si>
  <si>
    <t>103357000900024</t>
  </si>
  <si>
    <t>103467000001856</t>
  </si>
  <si>
    <t>(全日制)偏微分方程数值解</t>
  </si>
  <si>
    <t>102697129070005</t>
  </si>
  <si>
    <t>102887500004008</t>
  </si>
  <si>
    <t>107187330108414</t>
  </si>
  <si>
    <t>103357000900105</t>
  </si>
  <si>
    <t>104597410880012</t>
  </si>
  <si>
    <t>(全日制)量子信息与量子计算、场论的应用</t>
  </si>
  <si>
    <t>(全日制)人工复合电磁材料</t>
  </si>
  <si>
    <t>103197320804649</t>
  </si>
  <si>
    <t>103197322008619</t>
  </si>
  <si>
    <t>102947101005114</t>
  </si>
  <si>
    <t>103467000001881</t>
  </si>
  <si>
    <t>106357314045975</t>
  </si>
  <si>
    <t>该专业复试总人数：7</t>
    <phoneticPr fontId="4" type="noConversion"/>
  </si>
  <si>
    <t>该专业复试总人数：5</t>
    <phoneticPr fontId="4" type="noConversion"/>
  </si>
  <si>
    <t>该专业复试总人数：9</t>
    <phoneticPr fontId="4" type="noConversion"/>
  </si>
  <si>
    <t>该专业复试总人数：6</t>
    <phoneticPr fontId="4" type="noConversion"/>
  </si>
  <si>
    <t>该专业复试总人数：4</t>
    <phoneticPr fontId="4" type="noConversion"/>
  </si>
  <si>
    <t>(全日制)量子信息与量子计算、场论的应用</t>
    <phoneticPr fontId="4" type="noConversion"/>
  </si>
  <si>
    <t>专业名称：基础数学   (第一批)</t>
  </si>
  <si>
    <t>(全日制)实(复)分析</t>
  </si>
  <si>
    <t>学院招生复试领导小组组长签字：                                  (学院盖章)</t>
  </si>
  <si>
    <t>专业名称：计算数学   (第一批)</t>
  </si>
  <si>
    <t>专业名称：理论物理   (第一批)</t>
  </si>
  <si>
    <t>专业名称：凝聚态物理   (第一批)</t>
  </si>
  <si>
    <t>专业名称：生态信息科学   (第一批)</t>
  </si>
  <si>
    <t>专业名称：学科教学(数学)   (第一批)</t>
  </si>
  <si>
    <t>学科教学(数学)</t>
  </si>
  <si>
    <t>专业名称：应用数学   (第一批)</t>
  </si>
  <si>
    <t>专业名称：概率论与数理统计     (第一批)</t>
  </si>
  <si>
    <t>专业名称：科学与技术教育   (第一批)</t>
  </si>
  <si>
    <t>专业名称：数学教育   (第一批)</t>
  </si>
  <si>
    <t>专业名称：学科教学(地理)   (第一批)</t>
  </si>
  <si>
    <t>学科教学(地理)</t>
  </si>
  <si>
    <t>专业名称：学科教学(物理)   (第一批)</t>
  </si>
  <si>
    <t>学科教学(物理)</t>
  </si>
  <si>
    <t>专业名称：应用密码学   (第一批)</t>
  </si>
  <si>
    <t>女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</si>
  <si>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</si>
  <si>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</si>
  <si>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</si>
  <si>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</si>
  <si>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5</t>
    <phoneticPr fontId="4" type="noConversion"/>
  </si>
  <si>
    <t>1</t>
    <phoneticPr fontId="4" type="noConversion"/>
  </si>
  <si>
    <t>5</t>
    <phoneticPr fontId="4" type="noConversion"/>
  </si>
  <si>
    <t>6</t>
    <phoneticPr fontId="4" type="noConversion"/>
  </si>
  <si>
    <t>7</t>
    <phoneticPr fontId="4" type="noConversion"/>
  </si>
  <si>
    <t>2</t>
    <phoneticPr fontId="4" type="noConversion"/>
  </si>
  <si>
    <t>中学科学基础97</t>
    <phoneticPr fontId="4" type="noConversion"/>
  </si>
  <si>
    <t>常微分方程83</t>
    <phoneticPr fontId="4" type="noConversion"/>
  </si>
  <si>
    <t>常微分方程67</t>
    <phoneticPr fontId="4" type="noConversion"/>
  </si>
  <si>
    <t>常微分方程66</t>
    <phoneticPr fontId="4" type="noConversion"/>
  </si>
  <si>
    <t>103357000902762</t>
    <phoneticPr fontId="4" type="noConversion"/>
  </si>
  <si>
    <t>男</t>
    <phoneticPr fontId="4" type="noConversion"/>
  </si>
  <si>
    <t>理论物理</t>
    <phoneticPr fontId="4" type="noConversion"/>
  </si>
  <si>
    <t>(全日制)遥感科学与技术</t>
    <phoneticPr fontId="4" type="noConversion"/>
  </si>
  <si>
    <t>该专业复试总人数：1</t>
    <phoneticPr fontId="4" type="noConversion"/>
  </si>
  <si>
    <t>该专业复试总人数：2</t>
    <phoneticPr fontId="4" type="noConversion"/>
  </si>
  <si>
    <t>人文地理学90</t>
    <phoneticPr fontId="4" type="noConversion"/>
  </si>
  <si>
    <t>人文地理学86</t>
    <phoneticPr fontId="4" type="noConversion"/>
  </si>
  <si>
    <t>人文地理学82</t>
    <phoneticPr fontId="4" type="noConversion"/>
  </si>
  <si>
    <t>人文地理学88</t>
    <phoneticPr fontId="4" type="noConversion"/>
  </si>
  <si>
    <t>2017年理学院研究生招生复试成绩汇总表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</si>
  <si>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</si>
  <si>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</si>
  <si>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</si>
  <si>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</si>
  <si>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5</t>
    <phoneticPr fontId="4" type="noConversion"/>
  </si>
  <si>
    <t>6</t>
    <phoneticPr fontId="4" type="noConversion"/>
  </si>
  <si>
    <t>7</t>
    <phoneticPr fontId="4" type="noConversion"/>
  </si>
  <si>
    <t>8</t>
    <phoneticPr fontId="4" type="noConversion"/>
  </si>
  <si>
    <t>9</t>
    <phoneticPr fontId="4" type="noConversion"/>
  </si>
  <si>
    <t>10</t>
    <phoneticPr fontId="4" type="noConversion"/>
  </si>
  <si>
    <t>1</t>
    <phoneticPr fontId="4" type="noConversion"/>
  </si>
  <si>
    <t>2</t>
    <phoneticPr fontId="4" type="noConversion"/>
  </si>
  <si>
    <t>11</t>
    <phoneticPr fontId="4" type="noConversion"/>
  </si>
  <si>
    <t>12</t>
    <phoneticPr fontId="4" type="noConversion"/>
  </si>
  <si>
    <t>13</t>
    <phoneticPr fontId="4" type="noConversion"/>
  </si>
  <si>
    <t>14</t>
    <phoneticPr fontId="4" type="noConversion"/>
  </si>
  <si>
    <t>合格</t>
    <phoneticPr fontId="4" type="noConversion"/>
  </si>
  <si>
    <t>教育心理学60</t>
    <phoneticPr fontId="4" type="noConversion"/>
  </si>
  <si>
    <t>教育心理学60</t>
    <phoneticPr fontId="4" type="noConversion"/>
  </si>
  <si>
    <t>教育心理学75</t>
    <phoneticPr fontId="4" type="noConversion"/>
  </si>
  <si>
    <t>教育心理学75</t>
    <phoneticPr fontId="4" type="noConversion"/>
  </si>
  <si>
    <t>教育心理学70</t>
    <phoneticPr fontId="4" type="noConversion"/>
  </si>
  <si>
    <t>复变函数72</t>
    <phoneticPr fontId="4" type="noConversion"/>
  </si>
  <si>
    <t>2</t>
    <phoneticPr fontId="4" type="noConversion"/>
  </si>
  <si>
    <t>学院：理学院</t>
    <phoneticPr fontId="4" type="noConversion"/>
  </si>
  <si>
    <r>
      <t>专业名称：学科教学(数学)   (第</t>
    </r>
    <r>
      <rPr>
        <sz val="10"/>
        <rFont val="宋体"/>
        <family val="3"/>
        <charset val="134"/>
      </rPr>
      <t>二</t>
    </r>
    <r>
      <rPr>
        <sz val="10"/>
        <rFont val="宋体"/>
        <family val="3"/>
        <charset val="134"/>
      </rPr>
      <t>批)</t>
    </r>
    <phoneticPr fontId="4" type="noConversion"/>
  </si>
  <si>
    <t>102857211107351</t>
    <phoneticPr fontId="4" type="noConversion"/>
  </si>
  <si>
    <t>合格</t>
  </si>
  <si>
    <t>常微分方程61</t>
  </si>
  <si>
    <t>教育心理学60</t>
  </si>
  <si>
    <t>102317045104025</t>
    <phoneticPr fontId="4" type="noConversion"/>
  </si>
  <si>
    <t>103467000001754</t>
    <phoneticPr fontId="4" type="noConversion"/>
  </si>
  <si>
    <t>102697161010084</t>
    <phoneticPr fontId="4" type="noConversion"/>
  </si>
  <si>
    <t>、</t>
    <phoneticPr fontId="4" type="noConversion"/>
  </si>
  <si>
    <t>是</t>
    <phoneticPr fontId="4" type="noConversion"/>
  </si>
  <si>
    <t>专业名称：科学与技术教育   (第二批)</t>
    <phoneticPr fontId="4" type="noConversion"/>
  </si>
  <si>
    <t>(非全日制)科学与教育技术</t>
    <phoneticPr fontId="4" type="noConversion"/>
  </si>
  <si>
    <t>2017年理学院研究生招生复试成绩汇总表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</si>
</sst>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0_);[Red]\(0.00\)"/>
  </numFmts>
  <fonts count="18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 tint="0.1499984740745262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.5"/>
      <color theme="1"/>
      <name val="宋体"/>
      <family val="3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7" fontId="1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Alignment="1"/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wrapText="1"/>
    </xf>
    <xf numFmtId="49" fontId="16" fillId="2" borderId="1" xfId="2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0" xfId="0" applyFont="1" applyFill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>
      <selection activeCell="M10" sqref="M10"/>
    </sheetView>
  </sheetViews>
  <sheetFormatPr defaultColWidth="9" defaultRowHeight="13.5"/>
  <cols>
    <col min="1" max="1" width="15.125" bestFit="1" customWidth="1"/>
    <col min="2" max="2" width="4.75" bestFit="1" customWidth="1"/>
    <col min="3" max="3" width="4" style="21" customWidth="1"/>
    <col min="4" max="4" width="8" style="36" customWidth="1"/>
    <col min="5" max="5" width="5.875" style="21" bestFit="1" customWidth="1"/>
    <col min="6" max="6" width="4.25" style="21" customWidth="1"/>
    <col min="7" max="7" width="5.25" style="36" customWidth="1"/>
    <col min="8" max="8" width="7.625" style="36" customWidth="1"/>
    <col min="9" max="9" width="6.75" style="37" bestFit="1" customWidth="1"/>
    <col min="10" max="10" width="4.125" customWidth="1"/>
    <col min="11" max="11" width="5.875" customWidth="1"/>
    <col min="12" max="12" width="4.75" bestFit="1" customWidth="1"/>
    <col min="13" max="13" width="12.875" customWidth="1"/>
    <col min="14" max="14" width="8.875" customWidth="1"/>
    <col min="15" max="15" width="15" style="25" bestFit="1" customWidth="1"/>
    <col min="16" max="16" width="27" style="25" customWidth="1"/>
  </cols>
  <sheetData>
    <row r="1" spans="1:16" ht="22.5" customHeight="1">
      <c r="A1" s="74" t="s">
        <v>228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2" customFormat="1" ht="39.6" customHeight="1">
      <c r="A2" s="3"/>
      <c r="B2" s="3"/>
      <c r="C2" s="28"/>
      <c r="D2" s="20"/>
      <c r="E2" s="28"/>
      <c r="F2" s="28"/>
      <c r="G2" s="20"/>
      <c r="H2" s="20"/>
      <c r="I2" s="32"/>
      <c r="J2" s="3"/>
      <c r="K2" s="3"/>
      <c r="L2" s="3"/>
      <c r="M2" s="3"/>
      <c r="N2" s="3"/>
      <c r="O2" s="24"/>
    </row>
    <row r="3" spans="1:16">
      <c r="A3" s="68" t="s">
        <v>0</v>
      </c>
      <c r="B3" s="68"/>
      <c r="C3" s="68"/>
      <c r="D3" s="68"/>
      <c r="E3" s="68" t="s">
        <v>157</v>
      </c>
      <c r="F3" s="68"/>
      <c r="G3" s="68"/>
      <c r="H3" s="68"/>
      <c r="I3" s="68"/>
      <c r="J3" s="68"/>
      <c r="K3" s="68"/>
      <c r="L3" s="68"/>
      <c r="M3" s="70" t="s">
        <v>112</v>
      </c>
      <c r="N3" s="71"/>
      <c r="O3" s="22"/>
    </row>
    <row r="4" spans="1:16" ht="24">
      <c r="A4" s="4" t="s">
        <v>1</v>
      </c>
      <c r="B4" s="4" t="s">
        <v>2</v>
      </c>
      <c r="C4" s="5" t="s">
        <v>3</v>
      </c>
      <c r="D4" s="18" t="s">
        <v>24</v>
      </c>
      <c r="E4" s="5" t="s">
        <v>4</v>
      </c>
      <c r="F4" s="5" t="s">
        <v>5</v>
      </c>
      <c r="G4" s="18" t="s">
        <v>6</v>
      </c>
      <c r="H4" s="18" t="s">
        <v>23</v>
      </c>
      <c r="I4" s="29" t="s">
        <v>7</v>
      </c>
      <c r="J4" s="4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4" t="s">
        <v>28</v>
      </c>
    </row>
    <row r="5" spans="1:16">
      <c r="A5" s="10" t="s">
        <v>25</v>
      </c>
      <c r="B5" s="10" t="s">
        <v>14</v>
      </c>
      <c r="C5" s="27">
        <v>333</v>
      </c>
      <c r="D5" s="18">
        <f>C5*45/500</f>
        <v>29.97</v>
      </c>
      <c r="E5" s="12">
        <v>85.6</v>
      </c>
      <c r="F5" s="7">
        <v>72</v>
      </c>
      <c r="G5" s="18">
        <f>AVERAGE(E5:F5)</f>
        <v>78.8</v>
      </c>
      <c r="H5" s="18">
        <f>G5*0.55</f>
        <v>43.34</v>
      </c>
      <c r="I5" s="30">
        <f>SUM(H5,D5)</f>
        <v>73.31</v>
      </c>
      <c r="J5" s="4" t="s">
        <v>192</v>
      </c>
      <c r="K5" s="5" t="s">
        <v>207</v>
      </c>
      <c r="L5" s="5" t="s">
        <v>225</v>
      </c>
      <c r="M5" s="5"/>
      <c r="N5" s="5"/>
      <c r="O5" s="23" t="s">
        <v>18</v>
      </c>
      <c r="P5" s="23" t="s">
        <v>29</v>
      </c>
    </row>
    <row r="6" spans="1:16">
      <c r="A6" s="10" t="s">
        <v>26</v>
      </c>
      <c r="B6" s="10" t="s">
        <v>15</v>
      </c>
      <c r="C6" s="27">
        <v>332</v>
      </c>
      <c r="D6" s="18">
        <f>C6*45/500</f>
        <v>29.88</v>
      </c>
      <c r="E6" s="12">
        <v>86.2</v>
      </c>
      <c r="F6" s="7">
        <v>79</v>
      </c>
      <c r="G6" s="18">
        <f>AVERAGE(E6:F6)</f>
        <v>82.6</v>
      </c>
      <c r="H6" s="18">
        <f>G6*0.55</f>
        <v>45.43</v>
      </c>
      <c r="I6" s="30">
        <f>SUM(H6,D6)</f>
        <v>75.31</v>
      </c>
      <c r="J6" s="4" t="s">
        <v>191</v>
      </c>
      <c r="K6" s="5" t="s">
        <v>207</v>
      </c>
      <c r="L6" s="5" t="s">
        <v>225</v>
      </c>
      <c r="M6" s="5"/>
      <c r="N6" s="5"/>
      <c r="O6" s="23" t="s">
        <v>18</v>
      </c>
      <c r="P6" s="23" t="s">
        <v>29</v>
      </c>
    </row>
    <row r="8" spans="1:16" s="3" customFormat="1">
      <c r="A8" s="6"/>
      <c r="B8" s="6"/>
      <c r="C8" s="8"/>
      <c r="D8" s="19"/>
      <c r="E8" s="8"/>
      <c r="F8" s="8"/>
      <c r="G8" s="19"/>
      <c r="H8" s="19"/>
      <c r="I8" s="31"/>
      <c r="J8" s="6"/>
      <c r="K8" s="6"/>
      <c r="L8" s="6"/>
      <c r="M8" s="8"/>
      <c r="N8" s="8"/>
      <c r="O8" s="2"/>
      <c r="P8" s="24"/>
    </row>
    <row r="9" spans="1:16" s="9" customFormat="1">
      <c r="A9" s="67" t="s">
        <v>16</v>
      </c>
      <c r="B9" s="67"/>
      <c r="C9" s="8"/>
      <c r="D9" s="19"/>
      <c r="E9" s="68" t="s">
        <v>149</v>
      </c>
      <c r="F9" s="68"/>
      <c r="G9" s="68"/>
      <c r="H9" s="68"/>
      <c r="I9" s="68"/>
      <c r="J9" s="68"/>
      <c r="K9" s="68"/>
      <c r="L9" s="68"/>
      <c r="M9" s="68"/>
      <c r="N9" s="68"/>
      <c r="O9" s="2"/>
      <c r="P9" s="26"/>
    </row>
    <row r="10" spans="1:16" s="2" customFormat="1" ht="39.6" customHeight="1">
      <c r="A10" s="3"/>
      <c r="B10" s="3"/>
      <c r="C10" s="28"/>
      <c r="D10" s="20"/>
      <c r="E10" s="28"/>
      <c r="F10" s="28"/>
      <c r="G10" s="20"/>
      <c r="H10" s="20"/>
      <c r="I10" s="32"/>
      <c r="J10" s="3"/>
      <c r="K10" s="3"/>
      <c r="L10" s="3"/>
      <c r="M10" s="3"/>
      <c r="N10" s="3"/>
      <c r="O10" s="24"/>
    </row>
    <row r="11" spans="1:16">
      <c r="A11" s="68" t="s">
        <v>0</v>
      </c>
      <c r="B11" s="68"/>
      <c r="C11" s="68"/>
      <c r="D11" s="68"/>
      <c r="E11" s="68" t="s">
        <v>147</v>
      </c>
      <c r="F11" s="68"/>
      <c r="G11" s="68"/>
      <c r="H11" s="68"/>
      <c r="I11" s="68"/>
      <c r="J11" s="68"/>
      <c r="K11" s="68"/>
      <c r="L11" s="68"/>
      <c r="M11" s="70" t="s">
        <v>113</v>
      </c>
      <c r="N11" s="71"/>
      <c r="O11" s="22"/>
    </row>
    <row r="12" spans="1:16" ht="24">
      <c r="A12" s="4" t="s">
        <v>1</v>
      </c>
      <c r="B12" s="4" t="s">
        <v>2</v>
      </c>
      <c r="C12" s="5" t="s">
        <v>3</v>
      </c>
      <c r="D12" s="18" t="s">
        <v>24</v>
      </c>
      <c r="E12" s="5" t="s">
        <v>4</v>
      </c>
      <c r="F12" s="5" t="s">
        <v>5</v>
      </c>
      <c r="G12" s="18" t="s">
        <v>6</v>
      </c>
      <c r="H12" s="18" t="s">
        <v>23</v>
      </c>
      <c r="I12" s="29" t="s">
        <v>7</v>
      </c>
      <c r="J12" s="4" t="s">
        <v>8</v>
      </c>
      <c r="K12" s="5" t="s">
        <v>9</v>
      </c>
      <c r="L12" s="5" t="s">
        <v>10</v>
      </c>
      <c r="M12" s="5" t="s">
        <v>11</v>
      </c>
      <c r="N12" s="5" t="s">
        <v>12</v>
      </c>
      <c r="O12" s="4" t="s">
        <v>13</v>
      </c>
      <c r="P12" s="4" t="s">
        <v>28</v>
      </c>
    </row>
    <row r="13" spans="1:16">
      <c r="A13" s="10" t="s">
        <v>30</v>
      </c>
      <c r="B13" s="10" t="s">
        <v>14</v>
      </c>
      <c r="C13" s="27">
        <v>343</v>
      </c>
      <c r="D13" s="18">
        <f t="shared" ref="D13:D14" si="0">C13*45/500</f>
        <v>30.87</v>
      </c>
      <c r="E13" s="12">
        <v>78.2</v>
      </c>
      <c r="F13" s="7">
        <v>68</v>
      </c>
      <c r="G13" s="18">
        <f t="shared" ref="G13:G14" si="1">AVERAGE(E13:F13)</f>
        <v>73.099999999999994</v>
      </c>
      <c r="H13" s="18">
        <f t="shared" ref="H13:H14" si="2">G13*0.55</f>
        <v>40.204999999999998</v>
      </c>
      <c r="I13" s="30">
        <f t="shared" ref="I13:I14" si="3">SUM(H13,D13)</f>
        <v>71.075000000000003</v>
      </c>
      <c r="J13" s="4" t="s">
        <v>191</v>
      </c>
      <c r="K13" s="5" t="s">
        <v>207</v>
      </c>
      <c r="L13" s="5" t="s">
        <v>225</v>
      </c>
      <c r="M13" s="5"/>
      <c r="N13" s="5"/>
      <c r="O13" s="23" t="s">
        <v>32</v>
      </c>
      <c r="P13" s="23" t="s">
        <v>33</v>
      </c>
    </row>
    <row r="14" spans="1:16">
      <c r="A14" s="10" t="s">
        <v>31</v>
      </c>
      <c r="B14" s="10" t="s">
        <v>14</v>
      </c>
      <c r="C14" s="27">
        <v>308</v>
      </c>
      <c r="D14" s="18">
        <f t="shared" si="0"/>
        <v>27.72</v>
      </c>
      <c r="E14" s="12">
        <v>83.1</v>
      </c>
      <c r="F14" s="7">
        <v>65</v>
      </c>
      <c r="G14" s="18">
        <f t="shared" si="1"/>
        <v>74.05</v>
      </c>
      <c r="H14" s="18">
        <f t="shared" si="2"/>
        <v>40.727499999999999</v>
      </c>
      <c r="I14" s="30">
        <f t="shared" si="3"/>
        <v>68.447499999999991</v>
      </c>
      <c r="J14" s="4" t="s">
        <v>193</v>
      </c>
      <c r="K14" s="5" t="s">
        <v>207</v>
      </c>
      <c r="L14" s="5" t="s">
        <v>225</v>
      </c>
      <c r="M14" s="5"/>
      <c r="N14" s="5"/>
      <c r="O14" s="23" t="s">
        <v>32</v>
      </c>
      <c r="P14" s="23" t="s">
        <v>33</v>
      </c>
    </row>
    <row r="15" spans="1:16" s="3" customFormat="1">
      <c r="A15" s="6"/>
      <c r="B15" s="6"/>
      <c r="C15" s="8"/>
      <c r="D15" s="19"/>
      <c r="E15" s="8"/>
      <c r="F15" s="8"/>
      <c r="G15" s="19"/>
      <c r="H15" s="19"/>
      <c r="I15" s="31"/>
      <c r="J15" s="6"/>
      <c r="K15" s="6"/>
      <c r="L15" s="6"/>
      <c r="M15" s="8"/>
      <c r="N15" s="8"/>
      <c r="O15" s="2"/>
      <c r="P15" s="24"/>
    </row>
    <row r="16" spans="1:16" s="9" customFormat="1">
      <c r="A16" s="67" t="s">
        <v>16</v>
      </c>
      <c r="B16" s="67"/>
      <c r="C16" s="8"/>
      <c r="D16" s="19"/>
      <c r="E16" s="68" t="s">
        <v>149</v>
      </c>
      <c r="F16" s="68"/>
      <c r="G16" s="68"/>
      <c r="H16" s="68"/>
      <c r="I16" s="68"/>
      <c r="J16" s="68"/>
      <c r="K16" s="68"/>
      <c r="L16" s="68"/>
      <c r="M16" s="68"/>
      <c r="N16" s="68"/>
      <c r="O16" s="2"/>
      <c r="P16" s="26"/>
    </row>
    <row r="17" spans="1:16" s="2" customFormat="1" ht="39.6" customHeight="1">
      <c r="A17" s="3"/>
      <c r="B17" s="3"/>
      <c r="C17" s="28"/>
      <c r="D17" s="20"/>
      <c r="E17" s="28"/>
      <c r="F17" s="28"/>
      <c r="G17" s="20"/>
      <c r="H17" s="20"/>
      <c r="I17" s="32"/>
      <c r="J17" s="3"/>
      <c r="K17" s="3"/>
      <c r="L17" s="3"/>
      <c r="M17" s="3"/>
      <c r="N17" s="3"/>
      <c r="O17" s="24"/>
    </row>
    <row r="18" spans="1:16">
      <c r="A18" s="68" t="s">
        <v>0</v>
      </c>
      <c r="B18" s="68"/>
      <c r="C18" s="68"/>
      <c r="D18" s="68"/>
      <c r="E18" s="68" t="s">
        <v>150</v>
      </c>
      <c r="F18" s="68"/>
      <c r="G18" s="68"/>
      <c r="H18" s="68"/>
      <c r="I18" s="68"/>
      <c r="J18" s="68"/>
      <c r="K18" s="68"/>
      <c r="L18" s="68"/>
      <c r="M18" s="70" t="s">
        <v>114</v>
      </c>
      <c r="N18" s="71"/>
      <c r="O18" s="22"/>
    </row>
    <row r="19" spans="1:16" ht="24">
      <c r="A19" s="4" t="s">
        <v>1</v>
      </c>
      <c r="B19" s="4" t="s">
        <v>2</v>
      </c>
      <c r="C19" s="5" t="s">
        <v>3</v>
      </c>
      <c r="D19" s="18" t="s">
        <v>24</v>
      </c>
      <c r="E19" s="5" t="s">
        <v>4</v>
      </c>
      <c r="F19" s="5" t="s">
        <v>5</v>
      </c>
      <c r="G19" s="18" t="s">
        <v>6</v>
      </c>
      <c r="H19" s="18" t="s">
        <v>23</v>
      </c>
      <c r="I19" s="29" t="s">
        <v>7</v>
      </c>
      <c r="J19" s="4" t="s">
        <v>8</v>
      </c>
      <c r="K19" s="5" t="s">
        <v>9</v>
      </c>
      <c r="L19" s="5" t="s">
        <v>10</v>
      </c>
      <c r="M19" s="5" t="s">
        <v>11</v>
      </c>
      <c r="N19" s="5" t="s">
        <v>12</v>
      </c>
      <c r="O19" s="4" t="s">
        <v>13</v>
      </c>
      <c r="P19" s="4" t="s">
        <v>28</v>
      </c>
    </row>
    <row r="20" spans="1:16">
      <c r="A20" s="10" t="s">
        <v>34</v>
      </c>
      <c r="B20" s="10" t="s">
        <v>14</v>
      </c>
      <c r="C20" s="27">
        <v>305</v>
      </c>
      <c r="D20" s="18">
        <f t="shared" ref="D20:D21" si="4">C20*45/500</f>
        <v>27.45</v>
      </c>
      <c r="E20" s="12">
        <v>85.43</v>
      </c>
      <c r="F20" s="7">
        <v>67</v>
      </c>
      <c r="G20" s="18">
        <f>AVERAGE(E20:F20)</f>
        <v>76.215000000000003</v>
      </c>
      <c r="H20" s="18">
        <f t="shared" ref="H20:H21" si="5">G20*0.55</f>
        <v>41.918250000000008</v>
      </c>
      <c r="I20" s="30">
        <f>SUM(H20,D20)</f>
        <v>69.368250000000003</v>
      </c>
      <c r="J20" s="4" t="s">
        <v>214</v>
      </c>
      <c r="K20" s="5" t="s">
        <v>207</v>
      </c>
      <c r="L20" s="5" t="s">
        <v>225</v>
      </c>
      <c r="M20" s="5"/>
      <c r="N20" s="5"/>
      <c r="O20" s="23" t="s">
        <v>17</v>
      </c>
      <c r="P20" s="23" t="s">
        <v>36</v>
      </c>
    </row>
    <row r="21" spans="1:16">
      <c r="A21" s="10" t="s">
        <v>35</v>
      </c>
      <c r="B21" s="10" t="s">
        <v>14</v>
      </c>
      <c r="C21" s="27">
        <v>313</v>
      </c>
      <c r="D21" s="18">
        <f t="shared" si="4"/>
        <v>28.17</v>
      </c>
      <c r="E21" s="12">
        <v>83.71</v>
      </c>
      <c r="F21" s="7">
        <v>67</v>
      </c>
      <c r="G21" s="18">
        <f>AVERAGE(E21:F21)</f>
        <v>75.35499999999999</v>
      </c>
      <c r="H21" s="18">
        <f t="shared" si="5"/>
        <v>41.445249999999994</v>
      </c>
      <c r="I21" s="30">
        <f>SUM(H21,D21)</f>
        <v>69.615250000000003</v>
      </c>
      <c r="J21" s="4" t="s">
        <v>166</v>
      </c>
      <c r="K21" s="5" t="s">
        <v>207</v>
      </c>
      <c r="L21" s="5" t="s">
        <v>225</v>
      </c>
      <c r="M21" s="5"/>
      <c r="N21" s="5"/>
      <c r="O21" s="23" t="s">
        <v>17</v>
      </c>
      <c r="P21" s="23" t="s">
        <v>37</v>
      </c>
    </row>
    <row r="22" spans="1:16" s="3" customFormat="1">
      <c r="A22" s="6"/>
      <c r="B22" s="6"/>
      <c r="C22" s="8"/>
      <c r="D22" s="19"/>
      <c r="E22" s="8"/>
      <c r="F22" s="8"/>
      <c r="G22" s="19"/>
      <c r="H22" s="19"/>
      <c r="I22" s="31"/>
      <c r="J22" s="6"/>
      <c r="K22" s="6"/>
      <c r="L22" s="6"/>
      <c r="M22" s="8"/>
      <c r="N22" s="8"/>
      <c r="O22" s="2"/>
      <c r="P22" s="24"/>
    </row>
    <row r="23" spans="1:16" s="9" customFormat="1">
      <c r="A23" s="67" t="s">
        <v>16</v>
      </c>
      <c r="B23" s="67"/>
      <c r="C23" s="8"/>
      <c r="D23" s="19"/>
      <c r="E23" s="68" t="s">
        <v>149</v>
      </c>
      <c r="F23" s="68"/>
      <c r="G23" s="68"/>
      <c r="H23" s="68"/>
      <c r="I23" s="68"/>
      <c r="J23" s="68"/>
      <c r="K23" s="68"/>
      <c r="L23" s="68"/>
      <c r="M23" s="68"/>
      <c r="N23" s="68"/>
      <c r="O23" s="2"/>
      <c r="P23" s="26"/>
    </row>
    <row r="24" spans="1:16" s="2" customFormat="1" ht="39.6" customHeight="1">
      <c r="A24" s="3"/>
      <c r="B24" s="3"/>
      <c r="C24" s="28"/>
      <c r="D24" s="20"/>
      <c r="E24" s="28"/>
      <c r="F24" s="28"/>
      <c r="G24" s="20"/>
      <c r="H24" s="20"/>
      <c r="I24" s="32"/>
      <c r="J24" s="3"/>
      <c r="K24" s="3"/>
      <c r="L24" s="3"/>
      <c r="M24" s="3"/>
      <c r="N24" s="3"/>
      <c r="O24" s="24"/>
    </row>
    <row r="25" spans="1:16">
      <c r="A25" s="68" t="s">
        <v>0</v>
      </c>
      <c r="B25" s="68"/>
      <c r="C25" s="68"/>
      <c r="D25" s="68"/>
      <c r="E25" s="68" t="s">
        <v>158</v>
      </c>
      <c r="F25" s="68"/>
      <c r="G25" s="68"/>
      <c r="H25" s="68"/>
      <c r="I25" s="68"/>
      <c r="J25" s="68"/>
      <c r="K25" s="68"/>
      <c r="L25" s="68"/>
      <c r="M25" s="70" t="s">
        <v>113</v>
      </c>
      <c r="N25" s="71"/>
      <c r="O25" s="22"/>
    </row>
    <row r="26" spans="1:16" ht="24">
      <c r="A26" s="4" t="s">
        <v>1</v>
      </c>
      <c r="B26" s="4" t="s">
        <v>2</v>
      </c>
      <c r="C26" s="5" t="s">
        <v>3</v>
      </c>
      <c r="D26" s="18" t="s">
        <v>24</v>
      </c>
      <c r="E26" s="5" t="s">
        <v>4</v>
      </c>
      <c r="F26" s="5" t="s">
        <v>5</v>
      </c>
      <c r="G26" s="18" t="s">
        <v>6</v>
      </c>
      <c r="H26" s="18" t="s">
        <v>23</v>
      </c>
      <c r="I26" s="29" t="s">
        <v>7</v>
      </c>
      <c r="J26" s="4" t="s">
        <v>8</v>
      </c>
      <c r="K26" s="5" t="s">
        <v>9</v>
      </c>
      <c r="L26" s="5" t="s">
        <v>10</v>
      </c>
      <c r="M26" s="5" t="s">
        <v>11</v>
      </c>
      <c r="N26" s="5" t="s">
        <v>12</v>
      </c>
      <c r="O26" s="4" t="s">
        <v>13</v>
      </c>
      <c r="P26" s="4" t="s">
        <v>28</v>
      </c>
    </row>
    <row r="27" spans="1:16">
      <c r="A27" s="10" t="s">
        <v>39</v>
      </c>
      <c r="B27" s="10" t="s">
        <v>15</v>
      </c>
      <c r="C27" s="27">
        <v>378</v>
      </c>
      <c r="D27" s="18">
        <f t="shared" ref="D27:D30" si="6">C27*45/500</f>
        <v>34.020000000000003</v>
      </c>
      <c r="E27" s="12">
        <v>95</v>
      </c>
      <c r="F27" s="7">
        <v>98</v>
      </c>
      <c r="G27" s="18">
        <f t="shared" ref="G27:G31" si="7">AVERAGE(E27:F27)</f>
        <v>96.5</v>
      </c>
      <c r="H27" s="18">
        <f t="shared" ref="H27:H30" si="8">G27*0.55</f>
        <v>53.075000000000003</v>
      </c>
      <c r="I27" s="30">
        <f t="shared" ref="I27:I31" si="9">SUM(H27,D27)</f>
        <v>87.094999999999999</v>
      </c>
      <c r="J27" s="4" t="s">
        <v>171</v>
      </c>
      <c r="K27" s="5" t="s">
        <v>207</v>
      </c>
      <c r="L27" s="5" t="s">
        <v>225</v>
      </c>
      <c r="M27" s="5"/>
      <c r="N27" s="5"/>
      <c r="O27" s="23" t="s">
        <v>43</v>
      </c>
      <c r="P27" s="23" t="s">
        <v>227</v>
      </c>
    </row>
    <row r="28" spans="1:16">
      <c r="A28" s="10" t="s">
        <v>40</v>
      </c>
      <c r="B28" s="10" t="s">
        <v>15</v>
      </c>
      <c r="C28" s="27">
        <v>351</v>
      </c>
      <c r="D28" s="18">
        <f t="shared" si="6"/>
        <v>31.59</v>
      </c>
      <c r="E28" s="12">
        <v>90</v>
      </c>
      <c r="F28" s="7">
        <v>95</v>
      </c>
      <c r="G28" s="18">
        <f t="shared" si="7"/>
        <v>92.5</v>
      </c>
      <c r="H28" s="18">
        <f t="shared" si="8"/>
        <v>50.875000000000007</v>
      </c>
      <c r="I28" s="30">
        <f t="shared" si="9"/>
        <v>82.465000000000003</v>
      </c>
      <c r="J28" s="4" t="s">
        <v>168</v>
      </c>
      <c r="K28" s="5" t="s">
        <v>207</v>
      </c>
      <c r="L28" s="5" t="s">
        <v>225</v>
      </c>
      <c r="M28" s="5"/>
      <c r="N28" s="5"/>
      <c r="O28" s="23" t="s">
        <v>43</v>
      </c>
      <c r="P28" s="23" t="s">
        <v>45</v>
      </c>
    </row>
    <row r="29" spans="1:16">
      <c r="A29" s="10" t="s">
        <v>41</v>
      </c>
      <c r="B29" s="10" t="s">
        <v>15</v>
      </c>
      <c r="C29" s="27">
        <v>330</v>
      </c>
      <c r="D29" s="18">
        <f t="shared" si="6"/>
        <v>29.7</v>
      </c>
      <c r="E29" s="12">
        <v>88</v>
      </c>
      <c r="F29" s="7">
        <v>94</v>
      </c>
      <c r="G29" s="18">
        <f t="shared" si="7"/>
        <v>91</v>
      </c>
      <c r="H29" s="18">
        <f t="shared" si="8"/>
        <v>50.050000000000004</v>
      </c>
      <c r="I29" s="30">
        <f t="shared" si="9"/>
        <v>79.75</v>
      </c>
      <c r="J29" s="4" t="s">
        <v>169</v>
      </c>
      <c r="K29" s="5" t="s">
        <v>207</v>
      </c>
      <c r="L29" s="5" t="s">
        <v>225</v>
      </c>
      <c r="M29" s="5"/>
      <c r="N29" s="5"/>
      <c r="O29" s="23" t="s">
        <v>43</v>
      </c>
      <c r="P29" s="23" t="s">
        <v>45</v>
      </c>
    </row>
    <row r="30" spans="1:16">
      <c r="A30" s="10" t="s">
        <v>42</v>
      </c>
      <c r="B30" s="10" t="s">
        <v>15</v>
      </c>
      <c r="C30" s="27">
        <v>327</v>
      </c>
      <c r="D30" s="18">
        <f t="shared" si="6"/>
        <v>29.43</v>
      </c>
      <c r="E30" s="12">
        <v>88</v>
      </c>
      <c r="F30" s="7">
        <v>92</v>
      </c>
      <c r="G30" s="18">
        <f t="shared" si="7"/>
        <v>90</v>
      </c>
      <c r="H30" s="18">
        <f t="shared" si="8"/>
        <v>49.500000000000007</v>
      </c>
      <c r="I30" s="30">
        <f t="shared" si="9"/>
        <v>78.930000000000007</v>
      </c>
      <c r="J30" s="4" t="s">
        <v>172</v>
      </c>
      <c r="K30" s="5" t="s">
        <v>207</v>
      </c>
      <c r="L30" s="5" t="s">
        <v>225</v>
      </c>
      <c r="M30" s="5"/>
      <c r="N30" s="5"/>
      <c r="O30" s="23" t="s">
        <v>43</v>
      </c>
      <c r="P30" s="23" t="s">
        <v>45</v>
      </c>
    </row>
    <row r="31" spans="1:16" ht="26.25" customHeight="1">
      <c r="A31" s="10" t="s">
        <v>38</v>
      </c>
      <c r="B31" s="10" t="s">
        <v>14</v>
      </c>
      <c r="C31" s="27">
        <v>372</v>
      </c>
      <c r="D31" s="18">
        <f>C31*45/500</f>
        <v>33.479999999999997</v>
      </c>
      <c r="E31" s="12">
        <v>90</v>
      </c>
      <c r="F31" s="7">
        <v>90</v>
      </c>
      <c r="G31" s="18">
        <f t="shared" si="7"/>
        <v>90</v>
      </c>
      <c r="H31" s="18">
        <f>G31*0.55</f>
        <v>49.500000000000007</v>
      </c>
      <c r="I31" s="30">
        <f t="shared" si="9"/>
        <v>82.98</v>
      </c>
      <c r="J31" s="4" t="s">
        <v>175</v>
      </c>
      <c r="K31" s="5" t="s">
        <v>207</v>
      </c>
      <c r="L31" s="5" t="s">
        <v>225</v>
      </c>
      <c r="M31" s="5" t="s">
        <v>176</v>
      </c>
      <c r="N31" s="13" t="s">
        <v>208</v>
      </c>
      <c r="O31" s="23" t="s">
        <v>43</v>
      </c>
      <c r="P31" s="23" t="s">
        <v>44</v>
      </c>
    </row>
    <row r="32" spans="1:16" s="3" customFormat="1">
      <c r="A32" s="6"/>
      <c r="B32" s="6"/>
      <c r="C32" s="8"/>
      <c r="D32" s="19"/>
      <c r="E32" s="8"/>
      <c r="F32" s="8"/>
      <c r="G32" s="19"/>
      <c r="H32" s="19"/>
      <c r="I32" s="31"/>
      <c r="J32" s="6"/>
      <c r="K32" s="6"/>
      <c r="L32" s="6"/>
      <c r="M32" s="8"/>
      <c r="N32" s="8"/>
      <c r="O32" s="2"/>
      <c r="P32" s="24"/>
    </row>
    <row r="33" spans="1:16" s="9" customFormat="1">
      <c r="A33" s="67" t="s">
        <v>16</v>
      </c>
      <c r="B33" s="67"/>
      <c r="C33" s="8"/>
      <c r="D33" s="19"/>
      <c r="E33" s="68" t="s">
        <v>149</v>
      </c>
      <c r="F33" s="68"/>
      <c r="G33" s="68"/>
      <c r="H33" s="68"/>
      <c r="I33" s="68"/>
      <c r="J33" s="68"/>
      <c r="K33" s="68"/>
      <c r="L33" s="68"/>
      <c r="M33" s="68"/>
      <c r="N33" s="68"/>
      <c r="O33" s="2"/>
      <c r="P33" s="26"/>
    </row>
    <row r="34" spans="1:16" s="2" customFormat="1" ht="39.6" customHeight="1">
      <c r="A34" s="3"/>
      <c r="B34" s="3"/>
      <c r="C34" s="28"/>
      <c r="D34" s="20"/>
      <c r="E34" s="28"/>
      <c r="F34" s="28"/>
      <c r="G34" s="20"/>
      <c r="H34" s="20"/>
      <c r="I34" s="32"/>
      <c r="J34" s="3"/>
      <c r="K34" s="3"/>
      <c r="L34" s="3"/>
      <c r="M34" s="3"/>
      <c r="N34" s="3"/>
      <c r="O34" s="24"/>
    </row>
    <row r="35" spans="1:16">
      <c r="A35" s="68" t="s">
        <v>0</v>
      </c>
      <c r="B35" s="68"/>
      <c r="C35" s="68"/>
      <c r="D35" s="68"/>
      <c r="E35" s="68" t="s">
        <v>151</v>
      </c>
      <c r="F35" s="68"/>
      <c r="G35" s="68"/>
      <c r="H35" s="68"/>
      <c r="I35" s="68"/>
      <c r="J35" s="68"/>
      <c r="K35" s="68"/>
      <c r="L35" s="68"/>
      <c r="M35" s="70" t="s">
        <v>115</v>
      </c>
      <c r="N35" s="71"/>
      <c r="O35" s="22"/>
    </row>
    <row r="36" spans="1:16" ht="24">
      <c r="A36" s="4" t="s">
        <v>1</v>
      </c>
      <c r="B36" s="4" t="s">
        <v>2</v>
      </c>
      <c r="C36" s="5" t="s">
        <v>3</v>
      </c>
      <c r="D36" s="18" t="s">
        <v>24</v>
      </c>
      <c r="E36" s="5" t="s">
        <v>4</v>
      </c>
      <c r="F36" s="5" t="s">
        <v>5</v>
      </c>
      <c r="G36" s="18" t="s">
        <v>6</v>
      </c>
      <c r="H36" s="18" t="s">
        <v>23</v>
      </c>
      <c r="I36" s="29" t="s">
        <v>7</v>
      </c>
      <c r="J36" s="4" t="s">
        <v>8</v>
      </c>
      <c r="K36" s="5" t="s">
        <v>9</v>
      </c>
      <c r="L36" s="5" t="s">
        <v>10</v>
      </c>
      <c r="M36" s="5" t="s">
        <v>11</v>
      </c>
      <c r="N36" s="5" t="s">
        <v>12</v>
      </c>
      <c r="O36" s="4" t="s">
        <v>13</v>
      </c>
      <c r="P36" s="4" t="s">
        <v>28</v>
      </c>
    </row>
    <row r="37" spans="1:16">
      <c r="A37" s="14" t="s">
        <v>48</v>
      </c>
      <c r="B37" s="14" t="s">
        <v>15</v>
      </c>
      <c r="C37" s="27">
        <v>373</v>
      </c>
      <c r="D37" s="18">
        <f t="shared" ref="D37" si="10">C37*45/500</f>
        <v>33.57</v>
      </c>
      <c r="E37" s="12">
        <v>84.1</v>
      </c>
      <c r="F37" s="7">
        <v>69</v>
      </c>
      <c r="G37" s="18">
        <f>AVERAGE(E37:F37)</f>
        <v>76.55</v>
      </c>
      <c r="H37" s="18">
        <f t="shared" ref="H37" si="11">G37*0.55</f>
        <v>42.102499999999999</v>
      </c>
      <c r="I37" s="30">
        <f>SUM(H37,D37)</f>
        <v>75.672499999999999</v>
      </c>
      <c r="J37" s="4" t="s">
        <v>166</v>
      </c>
      <c r="K37" s="5" t="s">
        <v>207</v>
      </c>
      <c r="L37" s="11"/>
      <c r="M37" s="5"/>
      <c r="N37" s="5"/>
      <c r="O37" s="14" t="s">
        <v>21</v>
      </c>
      <c r="P37" s="14" t="s">
        <v>52</v>
      </c>
    </row>
    <row r="38" spans="1:16" s="3" customFormat="1">
      <c r="A38" s="6"/>
      <c r="B38" s="6"/>
      <c r="C38" s="8"/>
      <c r="D38" s="19"/>
      <c r="E38" s="8"/>
      <c r="F38" s="8"/>
      <c r="G38" s="19"/>
      <c r="H38" s="19"/>
      <c r="I38" s="31"/>
      <c r="J38" s="6"/>
      <c r="K38" s="6"/>
      <c r="L38" s="6"/>
      <c r="M38" s="8"/>
      <c r="N38" s="8"/>
      <c r="O38" s="2"/>
      <c r="P38" s="24"/>
    </row>
    <row r="39" spans="1:16" s="9" customFormat="1">
      <c r="A39" s="67" t="s">
        <v>16</v>
      </c>
      <c r="B39" s="67"/>
      <c r="C39" s="8"/>
      <c r="D39" s="19"/>
      <c r="E39" s="68" t="s">
        <v>149</v>
      </c>
      <c r="F39" s="68"/>
      <c r="G39" s="68"/>
      <c r="H39" s="68"/>
      <c r="I39" s="68"/>
      <c r="J39" s="68"/>
      <c r="K39" s="68"/>
      <c r="L39" s="68"/>
      <c r="M39" s="68"/>
      <c r="N39" s="68"/>
      <c r="O39" s="2"/>
      <c r="P39" s="26"/>
    </row>
    <row r="40" spans="1:16" s="2" customFormat="1" ht="39.6" customHeight="1">
      <c r="A40" s="3"/>
      <c r="B40" s="3"/>
      <c r="C40" s="28"/>
      <c r="D40" s="20"/>
      <c r="E40" s="28"/>
      <c r="F40" s="28"/>
      <c r="G40" s="20"/>
      <c r="H40" s="20"/>
      <c r="I40" s="32"/>
      <c r="J40" s="3"/>
      <c r="K40" s="3"/>
      <c r="L40" s="3"/>
      <c r="M40" s="3"/>
      <c r="N40" s="3"/>
      <c r="O40" s="24"/>
    </row>
    <row r="41" spans="1:16">
      <c r="A41" s="68" t="s">
        <v>0</v>
      </c>
      <c r="B41" s="68"/>
      <c r="C41" s="68"/>
      <c r="D41" s="68"/>
      <c r="E41" s="68" t="s">
        <v>151</v>
      </c>
      <c r="F41" s="68"/>
      <c r="G41" s="68"/>
      <c r="H41" s="68"/>
      <c r="I41" s="68"/>
      <c r="J41" s="68"/>
      <c r="K41" s="68"/>
      <c r="L41" s="68"/>
      <c r="M41" s="70" t="s">
        <v>113</v>
      </c>
      <c r="N41" s="71"/>
      <c r="O41" s="22"/>
    </row>
    <row r="42" spans="1:16" ht="24">
      <c r="A42" s="4" t="s">
        <v>1</v>
      </c>
      <c r="B42" s="4" t="s">
        <v>2</v>
      </c>
      <c r="C42" s="5" t="s">
        <v>3</v>
      </c>
      <c r="D42" s="18" t="s">
        <v>24</v>
      </c>
      <c r="E42" s="5" t="s">
        <v>4</v>
      </c>
      <c r="F42" s="5" t="s">
        <v>5</v>
      </c>
      <c r="G42" s="18" t="s">
        <v>6</v>
      </c>
      <c r="H42" s="18" t="s">
        <v>23</v>
      </c>
      <c r="I42" s="29" t="s">
        <v>7</v>
      </c>
      <c r="J42" s="4" t="s">
        <v>8</v>
      </c>
      <c r="K42" s="5" t="s">
        <v>9</v>
      </c>
      <c r="L42" s="5" t="s">
        <v>10</v>
      </c>
      <c r="M42" s="5" t="s">
        <v>11</v>
      </c>
      <c r="N42" s="5" t="s">
        <v>12</v>
      </c>
      <c r="O42" s="4" t="s">
        <v>13</v>
      </c>
      <c r="P42" s="4" t="s">
        <v>28</v>
      </c>
    </row>
    <row r="43" spans="1:16">
      <c r="A43" s="14" t="s">
        <v>46</v>
      </c>
      <c r="B43" s="14" t="s">
        <v>15</v>
      </c>
      <c r="C43" s="27">
        <v>392</v>
      </c>
      <c r="D43" s="18">
        <f>C43*45/500</f>
        <v>35.28</v>
      </c>
      <c r="E43" s="12">
        <v>91</v>
      </c>
      <c r="F43" s="7">
        <v>93</v>
      </c>
      <c r="G43" s="18">
        <f t="shared" ref="G43:G45" si="12">AVERAGE(E43:F43)</f>
        <v>92</v>
      </c>
      <c r="H43" s="18">
        <f>G43*0.55</f>
        <v>50.6</v>
      </c>
      <c r="I43" s="30">
        <f t="shared" ref="I43:I45" si="13">SUM(H43,D43)</f>
        <v>85.88</v>
      </c>
      <c r="J43" s="4" t="s">
        <v>191</v>
      </c>
      <c r="K43" s="5" t="s">
        <v>207</v>
      </c>
      <c r="L43" s="5" t="s">
        <v>225</v>
      </c>
      <c r="M43" s="5"/>
      <c r="N43" s="13"/>
      <c r="O43" s="14" t="s">
        <v>50</v>
      </c>
      <c r="P43" s="14" t="s">
        <v>51</v>
      </c>
    </row>
    <row r="44" spans="1:16">
      <c r="A44" s="14" t="s">
        <v>47</v>
      </c>
      <c r="B44" s="14" t="s">
        <v>15</v>
      </c>
      <c r="C44" s="27">
        <v>322</v>
      </c>
      <c r="D44" s="18">
        <f t="shared" ref="D44:D45" si="14">C44*45/500</f>
        <v>28.98</v>
      </c>
      <c r="E44" s="12">
        <v>89</v>
      </c>
      <c r="F44" s="7">
        <v>90</v>
      </c>
      <c r="G44" s="18">
        <f t="shared" si="12"/>
        <v>89.5</v>
      </c>
      <c r="H44" s="18">
        <f t="shared" ref="H44:H45" si="15">G44*0.55</f>
        <v>49.225000000000001</v>
      </c>
      <c r="I44" s="30">
        <f t="shared" si="13"/>
        <v>78.204999999999998</v>
      </c>
      <c r="J44" s="4" t="s">
        <v>193</v>
      </c>
      <c r="K44" s="5" t="s">
        <v>207</v>
      </c>
      <c r="L44" s="5" t="s">
        <v>225</v>
      </c>
      <c r="M44" s="5"/>
      <c r="N44" s="5"/>
      <c r="O44" s="14" t="s">
        <v>21</v>
      </c>
      <c r="P44" s="14" t="s">
        <v>51</v>
      </c>
    </row>
    <row r="45" spans="1:16">
      <c r="A45" s="14" t="s">
        <v>49</v>
      </c>
      <c r="B45" s="14" t="s">
        <v>15</v>
      </c>
      <c r="C45" s="27">
        <v>375</v>
      </c>
      <c r="D45" s="18">
        <f t="shared" si="14"/>
        <v>33.75</v>
      </c>
      <c r="E45" s="12">
        <v>89</v>
      </c>
      <c r="F45" s="7">
        <v>94</v>
      </c>
      <c r="G45" s="18">
        <f t="shared" si="12"/>
        <v>91.5</v>
      </c>
      <c r="H45" s="18">
        <f t="shared" si="15"/>
        <v>50.325000000000003</v>
      </c>
      <c r="I45" s="30">
        <f t="shared" si="13"/>
        <v>84.075000000000003</v>
      </c>
      <c r="J45" s="4" t="s">
        <v>192</v>
      </c>
      <c r="K45" s="5" t="s">
        <v>207</v>
      </c>
      <c r="L45" s="5" t="s">
        <v>225</v>
      </c>
      <c r="M45" s="5"/>
      <c r="N45" s="5"/>
      <c r="O45" s="14" t="s">
        <v>21</v>
      </c>
      <c r="P45" s="14" t="s">
        <v>53</v>
      </c>
    </row>
    <row r="46" spans="1:16">
      <c r="A46" s="39"/>
      <c r="B46" s="39"/>
      <c r="C46" s="40"/>
      <c r="D46" s="41"/>
      <c r="E46" s="42"/>
      <c r="F46" s="43"/>
      <c r="G46" s="41"/>
      <c r="H46" s="41"/>
      <c r="I46" s="44"/>
      <c r="J46" s="45"/>
      <c r="K46" s="46"/>
      <c r="L46" s="47"/>
      <c r="M46" s="48"/>
      <c r="N46" s="48"/>
      <c r="O46" s="39"/>
      <c r="P46" s="39"/>
    </row>
    <row r="47" spans="1:16" s="3" customFormat="1">
      <c r="A47" s="6"/>
      <c r="B47" s="6"/>
      <c r="C47" s="8"/>
      <c r="D47" s="19"/>
      <c r="E47" s="8"/>
      <c r="F47" s="8"/>
      <c r="G47" s="19"/>
      <c r="H47" s="19"/>
      <c r="I47" s="31"/>
      <c r="J47" s="6"/>
      <c r="K47" s="6"/>
      <c r="L47" s="6"/>
      <c r="M47" s="8"/>
      <c r="N47" s="8"/>
      <c r="O47" s="2"/>
      <c r="P47" s="24"/>
    </row>
    <row r="48" spans="1:16" s="9" customFormat="1">
      <c r="A48" s="67" t="s">
        <v>16</v>
      </c>
      <c r="B48" s="67"/>
      <c r="C48" s="8"/>
      <c r="D48" s="19"/>
      <c r="E48" s="68" t="s">
        <v>149</v>
      </c>
      <c r="F48" s="68"/>
      <c r="G48" s="68"/>
      <c r="H48" s="68"/>
      <c r="I48" s="68"/>
      <c r="J48" s="68"/>
      <c r="K48" s="68"/>
      <c r="L48" s="68"/>
      <c r="M48" s="68"/>
      <c r="N48" s="68"/>
      <c r="O48" s="2"/>
      <c r="P48" s="26"/>
    </row>
    <row r="49" spans="1:16" s="2" customFormat="1" ht="39.6" customHeight="1">
      <c r="A49" s="3"/>
      <c r="B49" s="3"/>
      <c r="C49" s="28"/>
      <c r="D49" s="20"/>
      <c r="E49" s="28"/>
      <c r="F49" s="28"/>
      <c r="G49" s="20"/>
      <c r="H49" s="20"/>
      <c r="I49" s="32"/>
      <c r="J49" s="3"/>
      <c r="K49" s="3"/>
      <c r="L49" s="3"/>
      <c r="M49" s="3"/>
      <c r="N49" s="3"/>
      <c r="O49" s="24"/>
    </row>
    <row r="50" spans="1:16">
      <c r="A50" s="68" t="s">
        <v>0</v>
      </c>
      <c r="B50" s="68"/>
      <c r="C50" s="68"/>
      <c r="D50" s="68"/>
      <c r="E50" s="68" t="s">
        <v>152</v>
      </c>
      <c r="F50" s="68"/>
      <c r="G50" s="68"/>
      <c r="H50" s="68"/>
      <c r="I50" s="68"/>
      <c r="J50" s="68"/>
      <c r="K50" s="68"/>
      <c r="L50" s="68"/>
      <c r="M50" s="70" t="s">
        <v>116</v>
      </c>
      <c r="N50" s="71"/>
      <c r="O50" s="22"/>
    </row>
    <row r="51" spans="1:16" ht="24">
      <c r="A51" s="4" t="s">
        <v>1</v>
      </c>
      <c r="B51" s="4" t="s">
        <v>2</v>
      </c>
      <c r="C51" s="5" t="s">
        <v>3</v>
      </c>
      <c r="D51" s="18" t="s">
        <v>24</v>
      </c>
      <c r="E51" s="5" t="s">
        <v>4</v>
      </c>
      <c r="F51" s="5" t="s">
        <v>5</v>
      </c>
      <c r="G51" s="18" t="s">
        <v>6</v>
      </c>
      <c r="H51" s="18" t="s">
        <v>23</v>
      </c>
      <c r="I51" s="29" t="s">
        <v>7</v>
      </c>
      <c r="J51" s="4" t="s">
        <v>8</v>
      </c>
      <c r="K51" s="5" t="s">
        <v>9</v>
      </c>
      <c r="L51" s="5" t="s">
        <v>10</v>
      </c>
      <c r="M51" s="5" t="s">
        <v>11</v>
      </c>
      <c r="N51" s="5" t="s">
        <v>12</v>
      </c>
      <c r="O51" s="4" t="s">
        <v>13</v>
      </c>
      <c r="P51" s="4" t="s">
        <v>28</v>
      </c>
    </row>
    <row r="52" spans="1:16">
      <c r="A52" s="10" t="s">
        <v>54</v>
      </c>
      <c r="B52" s="10" t="s">
        <v>14</v>
      </c>
      <c r="C52" s="27">
        <v>306</v>
      </c>
      <c r="D52" s="18">
        <f>C52*45/500</f>
        <v>27.54</v>
      </c>
      <c r="E52" s="12">
        <v>85</v>
      </c>
      <c r="F52" s="7">
        <v>60</v>
      </c>
      <c r="G52" s="18">
        <f>AVERAGE(E52:F52)</f>
        <v>72.5</v>
      </c>
      <c r="H52" s="18">
        <f>G52*0.55</f>
        <v>39.875</v>
      </c>
      <c r="I52" s="30">
        <f>SUM(H52,D52)</f>
        <v>67.414999999999992</v>
      </c>
      <c r="J52" s="4" t="s">
        <v>166</v>
      </c>
      <c r="K52" s="5" t="s">
        <v>207</v>
      </c>
      <c r="L52" s="5" t="s">
        <v>225</v>
      </c>
      <c r="M52" s="5"/>
      <c r="N52" s="13"/>
      <c r="O52" s="23" t="s">
        <v>22</v>
      </c>
      <c r="P52" s="23" t="s">
        <v>55</v>
      </c>
    </row>
    <row r="53" spans="1:16" s="3" customFormat="1">
      <c r="A53" s="6"/>
      <c r="B53" s="6"/>
      <c r="C53" s="8"/>
      <c r="D53" s="19"/>
      <c r="E53" s="8"/>
      <c r="F53" s="8"/>
      <c r="G53" s="19"/>
      <c r="H53" s="19"/>
      <c r="I53" s="31"/>
      <c r="J53" s="6"/>
      <c r="K53" s="6"/>
      <c r="L53" s="6"/>
      <c r="M53" s="8"/>
      <c r="N53" s="8"/>
      <c r="O53" s="2"/>
      <c r="P53" s="24"/>
    </row>
    <row r="54" spans="1:16" s="9" customFormat="1">
      <c r="A54" s="67" t="s">
        <v>16</v>
      </c>
      <c r="B54" s="67"/>
      <c r="C54" s="8"/>
      <c r="D54" s="19"/>
      <c r="E54" s="68" t="s">
        <v>149</v>
      </c>
      <c r="F54" s="68"/>
      <c r="G54" s="68"/>
      <c r="H54" s="68"/>
      <c r="I54" s="68"/>
      <c r="J54" s="68"/>
      <c r="K54" s="68"/>
      <c r="L54" s="68"/>
      <c r="M54" s="68"/>
      <c r="N54" s="68"/>
      <c r="O54" s="2"/>
      <c r="P54" s="26"/>
    </row>
    <row r="55" spans="1:16" s="2" customFormat="1" ht="39.6" customHeight="1">
      <c r="A55" s="3"/>
      <c r="B55" s="3"/>
      <c r="C55" s="28"/>
      <c r="D55" s="20"/>
      <c r="E55" s="28"/>
      <c r="F55" s="28"/>
      <c r="G55" s="20"/>
      <c r="H55" s="20"/>
      <c r="I55" s="32"/>
      <c r="J55" s="3"/>
      <c r="K55" s="3"/>
      <c r="L55" s="3"/>
      <c r="M55" s="3"/>
      <c r="N55" s="3"/>
      <c r="O55" s="24"/>
    </row>
    <row r="56" spans="1:16">
      <c r="A56" s="68" t="s">
        <v>0</v>
      </c>
      <c r="B56" s="68"/>
      <c r="C56" s="68"/>
      <c r="D56" s="68"/>
      <c r="E56" s="68" t="s">
        <v>153</v>
      </c>
      <c r="F56" s="68"/>
      <c r="G56" s="68"/>
      <c r="H56" s="68"/>
      <c r="I56" s="68"/>
      <c r="J56" s="68"/>
      <c r="K56" s="68"/>
      <c r="L56" s="68"/>
      <c r="M56" s="70" t="s">
        <v>116</v>
      </c>
      <c r="N56" s="71"/>
      <c r="O56" s="22"/>
    </row>
    <row r="57" spans="1:16" ht="24">
      <c r="A57" s="4" t="s">
        <v>1</v>
      </c>
      <c r="B57" s="4" t="s">
        <v>2</v>
      </c>
      <c r="C57" s="5" t="s">
        <v>3</v>
      </c>
      <c r="D57" s="18" t="s">
        <v>24</v>
      </c>
      <c r="E57" s="5" t="s">
        <v>4</v>
      </c>
      <c r="F57" s="5" t="s">
        <v>5</v>
      </c>
      <c r="G57" s="18" t="s">
        <v>6</v>
      </c>
      <c r="H57" s="18" t="s">
        <v>23</v>
      </c>
      <c r="I57" s="29" t="s">
        <v>7</v>
      </c>
      <c r="J57" s="4" t="s">
        <v>8</v>
      </c>
      <c r="K57" s="5" t="s">
        <v>9</v>
      </c>
      <c r="L57" s="5" t="s">
        <v>10</v>
      </c>
      <c r="M57" s="5" t="s">
        <v>11</v>
      </c>
      <c r="N57" s="5" t="s">
        <v>12</v>
      </c>
      <c r="O57" s="4" t="s">
        <v>13</v>
      </c>
      <c r="P57" s="4" t="s">
        <v>28</v>
      </c>
    </row>
    <row r="58" spans="1:16">
      <c r="A58" s="10" t="s">
        <v>56</v>
      </c>
      <c r="B58" s="10" t="s">
        <v>14</v>
      </c>
      <c r="C58" s="27">
        <v>326</v>
      </c>
      <c r="D58" s="18">
        <f>C58*45/500</f>
        <v>29.34</v>
      </c>
      <c r="E58" s="12">
        <v>85</v>
      </c>
      <c r="F58" s="7">
        <v>94</v>
      </c>
      <c r="G58" s="18">
        <f>AVERAGE(E58:F58)</f>
        <v>89.5</v>
      </c>
      <c r="H58" s="18">
        <f>G58*0.55</f>
        <v>49.225000000000001</v>
      </c>
      <c r="I58" s="30">
        <f>SUM(H58,D58)</f>
        <v>78.564999999999998</v>
      </c>
      <c r="J58" s="4" t="s">
        <v>191</v>
      </c>
      <c r="K58" s="5" t="s">
        <v>207</v>
      </c>
      <c r="L58" s="5" t="s">
        <v>225</v>
      </c>
      <c r="M58" s="5"/>
      <c r="N58" s="13"/>
      <c r="O58" s="14" t="s">
        <v>57</v>
      </c>
      <c r="P58" s="14" t="s">
        <v>58</v>
      </c>
    </row>
    <row r="59" spans="1:16" s="3" customFormat="1">
      <c r="A59" s="6"/>
      <c r="B59" s="6"/>
      <c r="C59" s="8"/>
      <c r="D59" s="19"/>
      <c r="E59" s="8"/>
      <c r="F59" s="8"/>
      <c r="G59" s="19"/>
      <c r="H59" s="19"/>
      <c r="I59" s="31"/>
      <c r="J59" s="6"/>
      <c r="K59" s="6"/>
      <c r="L59" s="6"/>
      <c r="M59" s="8"/>
      <c r="N59" s="8"/>
      <c r="O59" s="2"/>
      <c r="P59" s="24"/>
    </row>
    <row r="60" spans="1:16" s="9" customFormat="1">
      <c r="A60" s="67" t="s">
        <v>16</v>
      </c>
      <c r="B60" s="67"/>
      <c r="C60" s="8"/>
      <c r="D60" s="19"/>
      <c r="E60" s="68" t="s">
        <v>149</v>
      </c>
      <c r="F60" s="68"/>
      <c r="G60" s="68"/>
      <c r="H60" s="68"/>
      <c r="I60" s="68"/>
      <c r="J60" s="68"/>
      <c r="K60" s="68"/>
      <c r="L60" s="68"/>
      <c r="M60" s="68"/>
      <c r="N60" s="68"/>
      <c r="O60" s="2"/>
      <c r="P60" s="26"/>
    </row>
    <row r="61" spans="1:16" s="2" customFormat="1" ht="39.6" customHeight="1">
      <c r="A61" s="3"/>
      <c r="B61" s="3"/>
      <c r="C61" s="28"/>
      <c r="D61" s="20"/>
      <c r="E61" s="28"/>
      <c r="F61" s="28"/>
      <c r="G61" s="20"/>
      <c r="H61" s="20"/>
      <c r="I61" s="32"/>
      <c r="J61" s="3"/>
      <c r="K61" s="3"/>
      <c r="L61" s="3"/>
      <c r="M61" s="3"/>
      <c r="N61" s="3"/>
      <c r="O61" s="24"/>
    </row>
    <row r="62" spans="1:16">
      <c r="A62" s="68" t="s">
        <v>0</v>
      </c>
      <c r="B62" s="68"/>
      <c r="C62" s="68"/>
      <c r="D62" s="68"/>
      <c r="E62" s="68" t="s">
        <v>159</v>
      </c>
      <c r="F62" s="68"/>
      <c r="G62" s="68"/>
      <c r="H62" s="68"/>
      <c r="I62" s="68"/>
      <c r="J62" s="68"/>
      <c r="K62" s="68"/>
      <c r="L62" s="68"/>
      <c r="M62" s="70" t="s">
        <v>112</v>
      </c>
      <c r="N62" s="71"/>
      <c r="O62" s="22"/>
    </row>
    <row r="63" spans="1:16" ht="24">
      <c r="A63" s="4" t="s">
        <v>1</v>
      </c>
      <c r="B63" s="4" t="s">
        <v>2</v>
      </c>
      <c r="C63" s="5" t="s">
        <v>3</v>
      </c>
      <c r="D63" s="18" t="s">
        <v>24</v>
      </c>
      <c r="E63" s="5" t="s">
        <v>4</v>
      </c>
      <c r="F63" s="5" t="s">
        <v>5</v>
      </c>
      <c r="G63" s="18" t="s">
        <v>6</v>
      </c>
      <c r="H63" s="18" t="s">
        <v>23</v>
      </c>
      <c r="I63" s="29" t="s">
        <v>7</v>
      </c>
      <c r="J63" s="4" t="s">
        <v>8</v>
      </c>
      <c r="K63" s="5" t="s">
        <v>9</v>
      </c>
      <c r="L63" s="5" t="s">
        <v>10</v>
      </c>
      <c r="M63" s="5" t="s">
        <v>11</v>
      </c>
      <c r="N63" s="5" t="s">
        <v>12</v>
      </c>
      <c r="O63" s="4" t="s">
        <v>13</v>
      </c>
      <c r="P63" s="4" t="s">
        <v>28</v>
      </c>
    </row>
    <row r="64" spans="1:16" s="9" customFormat="1">
      <c r="A64" s="16" t="s">
        <v>61</v>
      </c>
      <c r="B64" s="16" t="s">
        <v>15</v>
      </c>
      <c r="C64" s="49">
        <v>354</v>
      </c>
      <c r="D64" s="18">
        <f t="shared" ref="D64:D65" si="16">C64*45/500</f>
        <v>31.86</v>
      </c>
      <c r="E64" s="7">
        <v>85</v>
      </c>
      <c r="F64" s="7">
        <v>61</v>
      </c>
      <c r="G64" s="18">
        <f>AVERAGE(E64:F64)</f>
        <v>73</v>
      </c>
      <c r="H64" s="18">
        <f t="shared" ref="H64:H65" si="17">G64*0.55</f>
        <v>40.150000000000006</v>
      </c>
      <c r="I64" s="29">
        <f>SUM(H64,D64)</f>
        <v>72.010000000000005</v>
      </c>
      <c r="J64" s="4" t="s">
        <v>192</v>
      </c>
      <c r="K64" s="5" t="s">
        <v>207</v>
      </c>
      <c r="L64" s="5" t="s">
        <v>225</v>
      </c>
      <c r="M64" s="5"/>
      <c r="N64" s="5"/>
      <c r="O64" s="16" t="s">
        <v>20</v>
      </c>
      <c r="P64" s="16" t="s">
        <v>63</v>
      </c>
    </row>
    <row r="65" spans="1:16" s="9" customFormat="1">
      <c r="A65" s="16" t="s">
        <v>62</v>
      </c>
      <c r="B65" s="16" t="s">
        <v>15</v>
      </c>
      <c r="C65" s="49">
        <v>319</v>
      </c>
      <c r="D65" s="18">
        <f t="shared" si="16"/>
        <v>28.71</v>
      </c>
      <c r="E65" s="7">
        <v>85</v>
      </c>
      <c r="F65" s="7">
        <v>82</v>
      </c>
      <c r="G65" s="18">
        <f>AVERAGE(E65:F65)</f>
        <v>83.5</v>
      </c>
      <c r="H65" s="18">
        <f t="shared" si="17"/>
        <v>45.925000000000004</v>
      </c>
      <c r="I65" s="29">
        <f>SUM(H65,D65)</f>
        <v>74.635000000000005</v>
      </c>
      <c r="J65" s="4" t="s">
        <v>191</v>
      </c>
      <c r="K65" s="5" t="s">
        <v>207</v>
      </c>
      <c r="L65" s="5" t="s">
        <v>225</v>
      </c>
      <c r="M65" s="5"/>
      <c r="N65" s="5"/>
      <c r="O65" s="16" t="s">
        <v>20</v>
      </c>
      <c r="P65" s="16" t="s">
        <v>63</v>
      </c>
    </row>
    <row r="66" spans="1:16" s="3" customFormat="1">
      <c r="A66" s="6"/>
      <c r="B66" s="6"/>
      <c r="C66" s="8"/>
      <c r="D66" s="19"/>
      <c r="E66" s="8"/>
      <c r="F66" s="8"/>
      <c r="G66" s="19"/>
      <c r="H66" s="19"/>
      <c r="I66" s="31"/>
      <c r="J66" s="6"/>
      <c r="K66" s="6"/>
      <c r="L66" s="6"/>
      <c r="M66" s="8"/>
      <c r="N66" s="8"/>
      <c r="O66" s="2"/>
      <c r="P66" s="24"/>
    </row>
    <row r="67" spans="1:16" s="9" customFormat="1">
      <c r="A67" s="67" t="s">
        <v>16</v>
      </c>
      <c r="B67" s="67"/>
      <c r="C67" s="8"/>
      <c r="D67" s="19"/>
      <c r="E67" s="68" t="s">
        <v>149</v>
      </c>
      <c r="F67" s="68"/>
      <c r="G67" s="68"/>
      <c r="H67" s="68"/>
      <c r="I67" s="68"/>
      <c r="J67" s="68"/>
      <c r="K67" s="68"/>
      <c r="L67" s="68"/>
      <c r="M67" s="68"/>
      <c r="N67" s="68"/>
      <c r="O67" s="2"/>
      <c r="P67" s="26"/>
    </row>
    <row r="68" spans="1:16" s="2" customFormat="1" ht="39.6" customHeight="1">
      <c r="A68" s="3"/>
      <c r="B68" s="3"/>
      <c r="C68" s="28"/>
      <c r="D68" s="20"/>
      <c r="E68" s="28"/>
      <c r="F68" s="28"/>
      <c r="G68" s="20"/>
      <c r="H68" s="20"/>
      <c r="I68" s="32"/>
      <c r="J68" s="3"/>
      <c r="K68" s="3"/>
      <c r="L68" s="3"/>
      <c r="M68" s="3"/>
      <c r="N68" s="3"/>
      <c r="O68" s="24"/>
    </row>
    <row r="69" spans="1:16">
      <c r="A69" s="68" t="s">
        <v>0</v>
      </c>
      <c r="B69" s="68"/>
      <c r="C69" s="68"/>
      <c r="D69" s="68"/>
      <c r="E69" s="68" t="s">
        <v>160</v>
      </c>
      <c r="F69" s="68"/>
      <c r="G69" s="68"/>
      <c r="H69" s="68"/>
      <c r="I69" s="68"/>
      <c r="J69" s="68"/>
      <c r="K69" s="68"/>
      <c r="L69" s="68"/>
      <c r="M69" s="70" t="s">
        <v>117</v>
      </c>
      <c r="N69" s="71"/>
      <c r="O69" s="22"/>
    </row>
    <row r="70" spans="1:16" ht="24">
      <c r="A70" s="4" t="s">
        <v>1</v>
      </c>
      <c r="B70" s="4" t="s">
        <v>2</v>
      </c>
      <c r="C70" s="5" t="s">
        <v>3</v>
      </c>
      <c r="D70" s="18" t="s">
        <v>24</v>
      </c>
      <c r="E70" s="5" t="s">
        <v>4</v>
      </c>
      <c r="F70" s="5" t="s">
        <v>5</v>
      </c>
      <c r="G70" s="18" t="s">
        <v>6</v>
      </c>
      <c r="H70" s="18" t="s">
        <v>23</v>
      </c>
      <c r="I70" s="29" t="s">
        <v>7</v>
      </c>
      <c r="J70" s="4" t="s">
        <v>8</v>
      </c>
      <c r="K70" s="5" t="s">
        <v>9</v>
      </c>
      <c r="L70" s="5" t="s">
        <v>10</v>
      </c>
      <c r="M70" s="5" t="s">
        <v>11</v>
      </c>
      <c r="N70" s="5" t="s">
        <v>12</v>
      </c>
      <c r="O70" s="4" t="s">
        <v>13</v>
      </c>
      <c r="P70" s="4" t="s">
        <v>28</v>
      </c>
    </row>
    <row r="71" spans="1:16" ht="24">
      <c r="A71" s="14" t="s">
        <v>64</v>
      </c>
      <c r="B71" s="14" t="s">
        <v>15</v>
      </c>
      <c r="C71" s="27">
        <v>390</v>
      </c>
      <c r="D71" s="18">
        <f>C71*45/500</f>
        <v>35.1</v>
      </c>
      <c r="E71" s="12">
        <v>90</v>
      </c>
      <c r="F71" s="7">
        <v>96</v>
      </c>
      <c r="G71" s="18">
        <f t="shared" ref="G71:G78" si="18">AVERAGE(E71:F71)</f>
        <v>93</v>
      </c>
      <c r="H71" s="18">
        <f>G71*0.55</f>
        <v>51.150000000000006</v>
      </c>
      <c r="I71" s="30">
        <f t="shared" ref="I71:I78" si="19">SUM(H71,D71)</f>
        <v>86.25</v>
      </c>
      <c r="J71" s="4" t="s">
        <v>191</v>
      </c>
      <c r="K71" s="5" t="s">
        <v>207</v>
      </c>
      <c r="L71" s="5" t="s">
        <v>225</v>
      </c>
      <c r="M71" s="5" t="s">
        <v>186</v>
      </c>
      <c r="N71" s="13" t="s">
        <v>209</v>
      </c>
      <c r="O71" s="23" t="s">
        <v>161</v>
      </c>
      <c r="P71" s="23" t="s">
        <v>72</v>
      </c>
    </row>
    <row r="72" spans="1:16">
      <c r="A72" s="14" t="s">
        <v>65</v>
      </c>
      <c r="B72" s="14" t="s">
        <v>14</v>
      </c>
      <c r="C72" s="27">
        <v>374</v>
      </c>
      <c r="D72" s="18">
        <f t="shared" ref="D72:D78" si="20">C72*45/500</f>
        <v>33.659999999999997</v>
      </c>
      <c r="E72" s="12">
        <v>89</v>
      </c>
      <c r="F72" s="7">
        <v>93</v>
      </c>
      <c r="G72" s="18">
        <f t="shared" si="18"/>
        <v>91</v>
      </c>
      <c r="H72" s="18">
        <f t="shared" ref="H72:H78" si="21">G72*0.55</f>
        <v>50.050000000000004</v>
      </c>
      <c r="I72" s="30">
        <f t="shared" si="19"/>
        <v>83.710000000000008</v>
      </c>
      <c r="J72" s="4" t="s">
        <v>192</v>
      </c>
      <c r="K72" s="5" t="s">
        <v>207</v>
      </c>
      <c r="L72" s="5" t="s">
        <v>225</v>
      </c>
      <c r="M72" s="5"/>
      <c r="N72" s="5"/>
      <c r="O72" s="23" t="s">
        <v>161</v>
      </c>
      <c r="P72" s="23" t="s">
        <v>72</v>
      </c>
    </row>
    <row r="73" spans="1:16" ht="24">
      <c r="A73" s="14" t="s">
        <v>66</v>
      </c>
      <c r="B73" s="14" t="s">
        <v>15</v>
      </c>
      <c r="C73" s="27">
        <v>370</v>
      </c>
      <c r="D73" s="18">
        <f t="shared" si="20"/>
        <v>33.299999999999997</v>
      </c>
      <c r="E73" s="12">
        <v>89</v>
      </c>
      <c r="F73" s="7">
        <v>87</v>
      </c>
      <c r="G73" s="18">
        <f t="shared" si="18"/>
        <v>88</v>
      </c>
      <c r="H73" s="18">
        <f t="shared" si="21"/>
        <v>48.400000000000006</v>
      </c>
      <c r="I73" s="30">
        <f t="shared" si="19"/>
        <v>81.7</v>
      </c>
      <c r="J73" s="4" t="s">
        <v>194</v>
      </c>
      <c r="K73" s="5" t="s">
        <v>207</v>
      </c>
      <c r="L73" s="5" t="s">
        <v>225</v>
      </c>
      <c r="M73" s="5" t="s">
        <v>187</v>
      </c>
      <c r="N73" s="5" t="s">
        <v>209</v>
      </c>
      <c r="O73" s="23" t="s">
        <v>161</v>
      </c>
      <c r="P73" s="23" t="s">
        <v>72</v>
      </c>
    </row>
    <row r="74" spans="1:16" ht="24">
      <c r="A74" s="14" t="s">
        <v>67</v>
      </c>
      <c r="B74" s="14" t="s">
        <v>14</v>
      </c>
      <c r="C74" s="27">
        <v>369</v>
      </c>
      <c r="D74" s="18">
        <f t="shared" si="20"/>
        <v>33.21</v>
      </c>
      <c r="E74" s="12">
        <v>82</v>
      </c>
      <c r="F74" s="7">
        <v>82</v>
      </c>
      <c r="G74" s="18">
        <f t="shared" si="18"/>
        <v>82</v>
      </c>
      <c r="H74" s="18">
        <f t="shared" si="21"/>
        <v>45.1</v>
      </c>
      <c r="I74" s="30">
        <f t="shared" si="19"/>
        <v>78.31</v>
      </c>
      <c r="J74" s="4" t="s">
        <v>197</v>
      </c>
      <c r="K74" s="5" t="s">
        <v>207</v>
      </c>
      <c r="L74" s="5" t="s">
        <v>225</v>
      </c>
      <c r="M74" s="5" t="s">
        <v>187</v>
      </c>
      <c r="N74" s="5" t="s">
        <v>212</v>
      </c>
      <c r="O74" s="23" t="s">
        <v>161</v>
      </c>
      <c r="P74" s="23" t="s">
        <v>72</v>
      </c>
    </row>
    <row r="75" spans="1:16">
      <c r="A75" s="14" t="s">
        <v>68</v>
      </c>
      <c r="B75" s="14" t="s">
        <v>15</v>
      </c>
      <c r="C75" s="27">
        <v>361</v>
      </c>
      <c r="D75" s="18">
        <f t="shared" si="20"/>
        <v>32.49</v>
      </c>
      <c r="E75" s="12">
        <v>85</v>
      </c>
      <c r="F75" s="7">
        <v>95</v>
      </c>
      <c r="G75" s="18">
        <f t="shared" si="18"/>
        <v>90</v>
      </c>
      <c r="H75" s="18">
        <f t="shared" si="21"/>
        <v>49.500000000000007</v>
      </c>
      <c r="I75" s="30">
        <f t="shared" si="19"/>
        <v>81.990000000000009</v>
      </c>
      <c r="J75" s="4" t="s">
        <v>193</v>
      </c>
      <c r="K75" s="5" t="s">
        <v>207</v>
      </c>
      <c r="L75" s="5" t="s">
        <v>225</v>
      </c>
      <c r="M75" s="5"/>
      <c r="N75" s="5"/>
      <c r="O75" s="23" t="s">
        <v>161</v>
      </c>
      <c r="P75" s="23" t="s">
        <v>72</v>
      </c>
    </row>
    <row r="76" spans="1:16" s="66" customFormat="1" ht="24">
      <c r="A76" s="58" t="s">
        <v>69</v>
      </c>
      <c r="B76" s="58" t="s">
        <v>14</v>
      </c>
      <c r="C76" s="59">
        <v>351</v>
      </c>
      <c r="D76" s="60">
        <f t="shared" si="20"/>
        <v>31.59</v>
      </c>
      <c r="E76" s="61">
        <v>77</v>
      </c>
      <c r="F76" s="61">
        <v>83</v>
      </c>
      <c r="G76" s="60">
        <f t="shared" si="18"/>
        <v>80</v>
      </c>
      <c r="H76" s="60">
        <f t="shared" si="21"/>
        <v>44</v>
      </c>
      <c r="I76" s="62">
        <f t="shared" si="19"/>
        <v>75.59</v>
      </c>
      <c r="J76" s="63" t="s">
        <v>198</v>
      </c>
      <c r="K76" s="64" t="s">
        <v>207</v>
      </c>
      <c r="L76" s="64" t="s">
        <v>225</v>
      </c>
      <c r="M76" s="64" t="s">
        <v>188</v>
      </c>
      <c r="N76" s="64" t="s">
        <v>209</v>
      </c>
      <c r="O76" s="65" t="s">
        <v>161</v>
      </c>
      <c r="P76" s="65" t="s">
        <v>72</v>
      </c>
    </row>
    <row r="77" spans="1:16" ht="24">
      <c r="A77" s="14" t="s">
        <v>70</v>
      </c>
      <c r="B77" s="14" t="s">
        <v>15</v>
      </c>
      <c r="C77" s="27">
        <v>343</v>
      </c>
      <c r="D77" s="18">
        <f t="shared" si="20"/>
        <v>30.87</v>
      </c>
      <c r="E77" s="12">
        <v>86</v>
      </c>
      <c r="F77" s="7">
        <v>96</v>
      </c>
      <c r="G77" s="18">
        <f t="shared" si="18"/>
        <v>91</v>
      </c>
      <c r="H77" s="18">
        <f t="shared" si="21"/>
        <v>50.050000000000004</v>
      </c>
      <c r="I77" s="30">
        <f t="shared" si="19"/>
        <v>80.92</v>
      </c>
      <c r="J77" s="4" t="s">
        <v>195</v>
      </c>
      <c r="K77" s="5" t="s">
        <v>207</v>
      </c>
      <c r="L77" s="5" t="s">
        <v>225</v>
      </c>
      <c r="M77" s="5" t="s">
        <v>189</v>
      </c>
      <c r="N77" s="5" t="s">
        <v>208</v>
      </c>
      <c r="O77" s="23" t="s">
        <v>161</v>
      </c>
      <c r="P77" s="23" t="s">
        <v>72</v>
      </c>
    </row>
    <row r="78" spans="1:16">
      <c r="A78" s="14" t="s">
        <v>71</v>
      </c>
      <c r="B78" s="14" t="s">
        <v>14</v>
      </c>
      <c r="C78" s="27">
        <v>332</v>
      </c>
      <c r="D78" s="18">
        <f t="shared" si="20"/>
        <v>29.88</v>
      </c>
      <c r="E78" s="12">
        <v>89</v>
      </c>
      <c r="F78" s="7">
        <v>91</v>
      </c>
      <c r="G78" s="18">
        <f t="shared" si="18"/>
        <v>90</v>
      </c>
      <c r="H78" s="18">
        <f t="shared" si="21"/>
        <v>49.500000000000007</v>
      </c>
      <c r="I78" s="30">
        <f t="shared" si="19"/>
        <v>79.38000000000001</v>
      </c>
      <c r="J78" s="4" t="s">
        <v>196</v>
      </c>
      <c r="K78" s="5" t="s">
        <v>207</v>
      </c>
      <c r="L78" s="5" t="s">
        <v>225</v>
      </c>
      <c r="M78" s="5"/>
      <c r="N78" s="5"/>
      <c r="O78" s="23" t="s">
        <v>161</v>
      </c>
      <c r="P78" s="23" t="s">
        <v>72</v>
      </c>
    </row>
    <row r="79" spans="1:16" s="3" customFormat="1">
      <c r="A79" s="6"/>
      <c r="B79" s="6"/>
      <c r="C79" s="8"/>
      <c r="D79" s="19"/>
      <c r="E79" s="8"/>
      <c r="F79" s="8"/>
      <c r="G79" s="19"/>
      <c r="H79" s="19"/>
      <c r="I79" s="31"/>
      <c r="J79" s="6"/>
      <c r="K79" s="6"/>
      <c r="L79" s="6"/>
      <c r="M79" s="8"/>
      <c r="N79" s="8"/>
      <c r="O79" s="2"/>
      <c r="P79" s="24"/>
    </row>
    <row r="80" spans="1:16" s="9" customFormat="1">
      <c r="A80" s="67" t="s">
        <v>16</v>
      </c>
      <c r="B80" s="67"/>
      <c r="C80" s="8"/>
      <c r="D80" s="19"/>
      <c r="E80" s="68" t="s">
        <v>149</v>
      </c>
      <c r="F80" s="68"/>
      <c r="G80" s="68"/>
      <c r="H80" s="68"/>
      <c r="I80" s="68"/>
      <c r="J80" s="68"/>
      <c r="K80" s="68"/>
      <c r="L80" s="68"/>
      <c r="M80" s="68"/>
      <c r="N80" s="68"/>
      <c r="O80" s="2"/>
      <c r="P80" s="26"/>
    </row>
    <row r="81" spans="1:16" s="2" customFormat="1" ht="39.6" customHeight="1">
      <c r="A81" s="3"/>
      <c r="B81" s="3"/>
      <c r="C81" s="28"/>
      <c r="D81" s="20"/>
      <c r="E81" s="28"/>
      <c r="F81" s="28"/>
      <c r="G81" s="20"/>
      <c r="H81" s="20"/>
      <c r="I81" s="32"/>
      <c r="J81" s="3"/>
      <c r="K81" s="3"/>
      <c r="L81" s="3"/>
      <c r="M81" s="3"/>
      <c r="N81" s="3"/>
      <c r="O81" s="24"/>
    </row>
    <row r="82" spans="1:16">
      <c r="A82" s="68" t="s">
        <v>0</v>
      </c>
      <c r="B82" s="68"/>
      <c r="C82" s="68"/>
      <c r="D82" s="68"/>
      <c r="E82" s="69" t="s">
        <v>154</v>
      </c>
      <c r="F82" s="68"/>
      <c r="G82" s="68"/>
      <c r="H82" s="68"/>
      <c r="I82" s="68"/>
      <c r="J82" s="68"/>
      <c r="K82" s="68"/>
      <c r="L82" s="68"/>
      <c r="M82" s="70" t="s">
        <v>120</v>
      </c>
      <c r="N82" s="71"/>
      <c r="O82" s="22"/>
    </row>
    <row r="83" spans="1:16" ht="24">
      <c r="A83" s="4" t="s">
        <v>1</v>
      </c>
      <c r="B83" s="57" t="s">
        <v>2</v>
      </c>
      <c r="C83" s="5" t="s">
        <v>3</v>
      </c>
      <c r="D83" s="18" t="s">
        <v>24</v>
      </c>
      <c r="E83" s="5" t="s">
        <v>4</v>
      </c>
      <c r="F83" s="5" t="s">
        <v>5</v>
      </c>
      <c r="G83" s="18" t="s">
        <v>6</v>
      </c>
      <c r="H83" s="18" t="s">
        <v>23</v>
      </c>
      <c r="I83" s="29" t="s">
        <v>7</v>
      </c>
      <c r="J83" s="4" t="s">
        <v>8</v>
      </c>
      <c r="K83" s="5" t="s">
        <v>9</v>
      </c>
      <c r="L83" s="5" t="s">
        <v>10</v>
      </c>
      <c r="M83" s="5" t="s">
        <v>11</v>
      </c>
      <c r="N83" s="5" t="s">
        <v>12</v>
      </c>
      <c r="O83" s="4" t="s">
        <v>13</v>
      </c>
      <c r="P83" s="4" t="s">
        <v>28</v>
      </c>
    </row>
    <row r="84" spans="1:16">
      <c r="A84" s="14" t="s">
        <v>75</v>
      </c>
      <c r="B84" s="14" t="s">
        <v>15</v>
      </c>
      <c r="C84" s="27">
        <v>378</v>
      </c>
      <c r="D84" s="18">
        <f>C84*45/500</f>
        <v>34.020000000000003</v>
      </c>
      <c r="E84" s="12">
        <v>84</v>
      </c>
      <c r="F84" s="7">
        <v>83</v>
      </c>
      <c r="G84" s="18">
        <f t="shared" ref="G84:G97" si="22">AVERAGE(E84:F84)</f>
        <v>83.5</v>
      </c>
      <c r="H84" s="18">
        <f>G84*0.55</f>
        <v>45.925000000000004</v>
      </c>
      <c r="I84" s="30">
        <f t="shared" ref="I84:I97" si="23">SUM(H84,D84)</f>
        <v>79.945000000000007</v>
      </c>
      <c r="J84" s="4" t="s">
        <v>191</v>
      </c>
      <c r="K84" s="5" t="s">
        <v>207</v>
      </c>
      <c r="L84" s="13" t="s">
        <v>225</v>
      </c>
      <c r="M84" s="5"/>
      <c r="N84" s="13"/>
      <c r="O84" s="16" t="s">
        <v>155</v>
      </c>
      <c r="P84" s="16" t="s">
        <v>89</v>
      </c>
    </row>
    <row r="85" spans="1:16" ht="24">
      <c r="A85" s="14" t="s">
        <v>76</v>
      </c>
      <c r="B85" s="14" t="s">
        <v>14</v>
      </c>
      <c r="C85" s="27">
        <v>377</v>
      </c>
      <c r="D85" s="18">
        <f t="shared" ref="D85:D88" si="24">C85*45/500</f>
        <v>33.93</v>
      </c>
      <c r="E85" s="12">
        <v>83</v>
      </c>
      <c r="F85" s="7">
        <v>69</v>
      </c>
      <c r="G85" s="18">
        <f t="shared" si="22"/>
        <v>76</v>
      </c>
      <c r="H85" s="18">
        <f t="shared" ref="H85:H88" si="25">G85*0.55</f>
        <v>41.800000000000004</v>
      </c>
      <c r="I85" s="30">
        <f t="shared" si="23"/>
        <v>75.73</v>
      </c>
      <c r="J85" s="4" t="s">
        <v>198</v>
      </c>
      <c r="K85" s="5" t="s">
        <v>207</v>
      </c>
      <c r="L85" s="13" t="s">
        <v>225</v>
      </c>
      <c r="M85" s="5" t="s">
        <v>179</v>
      </c>
      <c r="N85" s="5" t="s">
        <v>210</v>
      </c>
      <c r="O85" s="16" t="s">
        <v>155</v>
      </c>
      <c r="P85" s="16" t="s">
        <v>89</v>
      </c>
    </row>
    <row r="86" spans="1:16">
      <c r="A86" s="14" t="s">
        <v>77</v>
      </c>
      <c r="B86" s="14" t="s">
        <v>15</v>
      </c>
      <c r="C86" s="27">
        <v>372</v>
      </c>
      <c r="D86" s="18">
        <f t="shared" si="24"/>
        <v>33.479999999999997</v>
      </c>
      <c r="E86" s="12">
        <v>84</v>
      </c>
      <c r="F86" s="7">
        <v>60</v>
      </c>
      <c r="G86" s="18">
        <f t="shared" si="22"/>
        <v>72</v>
      </c>
      <c r="H86" s="18">
        <f t="shared" si="25"/>
        <v>39.6</v>
      </c>
      <c r="I86" s="30">
        <f t="shared" si="23"/>
        <v>73.08</v>
      </c>
      <c r="J86" s="4" t="s">
        <v>199</v>
      </c>
      <c r="K86" s="5" t="s">
        <v>207</v>
      </c>
      <c r="L86" s="13" t="s">
        <v>225</v>
      </c>
      <c r="M86" s="5"/>
      <c r="N86" s="5"/>
      <c r="O86" s="16" t="s">
        <v>155</v>
      </c>
      <c r="P86" s="16" t="s">
        <v>89</v>
      </c>
    </row>
    <row r="87" spans="1:16">
      <c r="A87" s="14" t="s">
        <v>78</v>
      </c>
      <c r="B87" s="14" t="s">
        <v>14</v>
      </c>
      <c r="C87" s="27">
        <v>371</v>
      </c>
      <c r="D87" s="18">
        <f t="shared" si="24"/>
        <v>33.39</v>
      </c>
      <c r="E87" s="12">
        <v>85</v>
      </c>
      <c r="F87" s="7">
        <v>77</v>
      </c>
      <c r="G87" s="18">
        <f t="shared" si="22"/>
        <v>81</v>
      </c>
      <c r="H87" s="18">
        <f t="shared" si="25"/>
        <v>44.550000000000004</v>
      </c>
      <c r="I87" s="30">
        <f t="shared" si="23"/>
        <v>77.94</v>
      </c>
      <c r="J87" s="4" t="s">
        <v>196</v>
      </c>
      <c r="K87" s="5" t="s">
        <v>207</v>
      </c>
      <c r="L87" s="13" t="s">
        <v>225</v>
      </c>
      <c r="M87" s="5"/>
      <c r="N87" s="5"/>
      <c r="O87" s="16" t="s">
        <v>155</v>
      </c>
      <c r="P87" s="16" t="s">
        <v>89</v>
      </c>
    </row>
    <row r="88" spans="1:16">
      <c r="A88" s="14" t="s">
        <v>80</v>
      </c>
      <c r="B88" s="14" t="s">
        <v>14</v>
      </c>
      <c r="C88" s="27">
        <v>366</v>
      </c>
      <c r="D88" s="18">
        <f t="shared" si="24"/>
        <v>32.94</v>
      </c>
      <c r="E88" s="12">
        <v>83</v>
      </c>
      <c r="F88" s="7">
        <v>81</v>
      </c>
      <c r="G88" s="18">
        <f t="shared" si="22"/>
        <v>82</v>
      </c>
      <c r="H88" s="18">
        <f t="shared" si="25"/>
        <v>45.1</v>
      </c>
      <c r="I88" s="30">
        <f t="shared" si="23"/>
        <v>78.039999999999992</v>
      </c>
      <c r="J88" s="4" t="s">
        <v>195</v>
      </c>
      <c r="K88" s="5" t="s">
        <v>207</v>
      </c>
      <c r="L88" s="13" t="s">
        <v>225</v>
      </c>
      <c r="M88" s="5"/>
      <c r="N88" s="5"/>
      <c r="O88" s="16" t="s">
        <v>155</v>
      </c>
      <c r="P88" s="16" t="s">
        <v>89</v>
      </c>
    </row>
    <row r="89" spans="1:16" ht="24">
      <c r="A89" s="14" t="s">
        <v>81</v>
      </c>
      <c r="B89" s="14" t="s">
        <v>15</v>
      </c>
      <c r="C89" s="27">
        <v>366</v>
      </c>
      <c r="D89" s="18">
        <f>C89*45/500</f>
        <v>32.94</v>
      </c>
      <c r="E89" s="12">
        <v>86</v>
      </c>
      <c r="F89" s="7">
        <v>73</v>
      </c>
      <c r="G89" s="18">
        <f t="shared" si="22"/>
        <v>79.5</v>
      </c>
      <c r="H89" s="18">
        <f>G89*0.55</f>
        <v>43.725000000000001</v>
      </c>
      <c r="I89" s="30">
        <f t="shared" si="23"/>
        <v>76.664999999999992</v>
      </c>
      <c r="J89" s="4" t="s">
        <v>197</v>
      </c>
      <c r="K89" s="5" t="s">
        <v>207</v>
      </c>
      <c r="L89" s="13" t="s">
        <v>225</v>
      </c>
      <c r="M89" s="5" t="s">
        <v>178</v>
      </c>
      <c r="N89" s="13" t="s">
        <v>211</v>
      </c>
      <c r="O89" s="16" t="s">
        <v>155</v>
      </c>
      <c r="P89" s="16" t="s">
        <v>89</v>
      </c>
    </row>
    <row r="90" spans="1:16">
      <c r="A90" s="14" t="s">
        <v>82</v>
      </c>
      <c r="B90" s="14" t="s">
        <v>15</v>
      </c>
      <c r="C90" s="27">
        <v>364</v>
      </c>
      <c r="D90" s="18">
        <f t="shared" ref="D90:D92" si="26">C90*45/500</f>
        <v>32.76</v>
      </c>
      <c r="E90" s="12">
        <v>84</v>
      </c>
      <c r="F90" s="7">
        <v>85</v>
      </c>
      <c r="G90" s="18">
        <f t="shared" si="22"/>
        <v>84.5</v>
      </c>
      <c r="H90" s="18">
        <f t="shared" ref="H90:H92" si="27">G90*0.55</f>
        <v>46.475000000000001</v>
      </c>
      <c r="I90" s="30">
        <f t="shared" si="23"/>
        <v>79.234999999999999</v>
      </c>
      <c r="J90" s="4" t="s">
        <v>192</v>
      </c>
      <c r="K90" s="5" t="s">
        <v>207</v>
      </c>
      <c r="L90" s="13" t="s">
        <v>225</v>
      </c>
      <c r="M90" s="5"/>
      <c r="N90" s="5"/>
      <c r="O90" s="16" t="s">
        <v>155</v>
      </c>
      <c r="P90" s="16" t="s">
        <v>89</v>
      </c>
    </row>
    <row r="91" spans="1:16">
      <c r="A91" s="14" t="s">
        <v>83</v>
      </c>
      <c r="B91" s="14" t="s">
        <v>15</v>
      </c>
      <c r="C91" s="27">
        <v>362</v>
      </c>
      <c r="D91" s="18">
        <f t="shared" si="26"/>
        <v>32.58</v>
      </c>
      <c r="E91" s="12">
        <v>85</v>
      </c>
      <c r="F91" s="7">
        <v>84</v>
      </c>
      <c r="G91" s="18">
        <f t="shared" si="22"/>
        <v>84.5</v>
      </c>
      <c r="H91" s="18">
        <f t="shared" si="27"/>
        <v>46.475000000000001</v>
      </c>
      <c r="I91" s="30">
        <f t="shared" si="23"/>
        <v>79.055000000000007</v>
      </c>
      <c r="J91" s="4" t="s">
        <v>193</v>
      </c>
      <c r="K91" s="5" t="s">
        <v>207</v>
      </c>
      <c r="L91" s="13" t="s">
        <v>225</v>
      </c>
      <c r="M91" s="5"/>
      <c r="N91" s="5"/>
      <c r="O91" s="16" t="s">
        <v>155</v>
      </c>
      <c r="P91" s="16" t="s">
        <v>89</v>
      </c>
    </row>
    <row r="92" spans="1:16">
      <c r="A92" s="14" t="s">
        <v>84</v>
      </c>
      <c r="B92" s="14" t="s">
        <v>15</v>
      </c>
      <c r="C92" s="27">
        <v>357</v>
      </c>
      <c r="D92" s="18">
        <f t="shared" si="26"/>
        <v>32.130000000000003</v>
      </c>
      <c r="E92" s="12">
        <v>86</v>
      </c>
      <c r="F92" s="7">
        <v>81</v>
      </c>
      <c r="G92" s="18">
        <f t="shared" si="22"/>
        <v>83.5</v>
      </c>
      <c r="H92" s="18">
        <f t="shared" si="27"/>
        <v>45.925000000000004</v>
      </c>
      <c r="I92" s="30">
        <f t="shared" si="23"/>
        <v>78.055000000000007</v>
      </c>
      <c r="J92" s="4" t="s">
        <v>194</v>
      </c>
      <c r="K92" s="5" t="s">
        <v>207</v>
      </c>
      <c r="L92" s="13" t="s">
        <v>225</v>
      </c>
      <c r="M92" s="5"/>
      <c r="N92" s="5"/>
      <c r="O92" s="16" t="s">
        <v>155</v>
      </c>
      <c r="P92" s="16" t="s">
        <v>89</v>
      </c>
    </row>
    <row r="93" spans="1:16">
      <c r="A93" s="14" t="s">
        <v>85</v>
      </c>
      <c r="B93" s="14" t="s">
        <v>14</v>
      </c>
      <c r="C93" s="27">
        <v>345</v>
      </c>
      <c r="D93" s="18">
        <f t="shared" ref="D93:D94" si="28">C93*45/500</f>
        <v>31.05</v>
      </c>
      <c r="E93" s="12">
        <v>84</v>
      </c>
      <c r="F93" s="7">
        <v>60</v>
      </c>
      <c r="G93" s="18">
        <f t="shared" si="22"/>
        <v>72</v>
      </c>
      <c r="H93" s="18">
        <f t="shared" ref="H93:H94" si="29">G93*0.55</f>
        <v>39.6</v>
      </c>
      <c r="I93" s="30">
        <f t="shared" si="23"/>
        <v>70.650000000000006</v>
      </c>
      <c r="J93" s="4" t="s">
        <v>204</v>
      </c>
      <c r="K93" s="5" t="s">
        <v>207</v>
      </c>
      <c r="L93" s="13" t="s">
        <v>225</v>
      </c>
      <c r="M93" s="5"/>
      <c r="N93" s="5"/>
      <c r="O93" s="16" t="s">
        <v>155</v>
      </c>
      <c r="P93" s="16" t="s">
        <v>89</v>
      </c>
    </row>
    <row r="94" spans="1:16">
      <c r="A94" s="14" t="s">
        <v>86</v>
      </c>
      <c r="B94" s="14" t="s">
        <v>15</v>
      </c>
      <c r="C94" s="27">
        <v>335</v>
      </c>
      <c r="D94" s="18">
        <f t="shared" si="28"/>
        <v>30.15</v>
      </c>
      <c r="E94" s="12">
        <v>80</v>
      </c>
      <c r="F94" s="7">
        <v>74</v>
      </c>
      <c r="G94" s="18">
        <f t="shared" si="22"/>
        <v>77</v>
      </c>
      <c r="H94" s="18">
        <f t="shared" si="29"/>
        <v>42.35</v>
      </c>
      <c r="I94" s="30">
        <f t="shared" si="23"/>
        <v>72.5</v>
      </c>
      <c r="J94" s="4" t="s">
        <v>203</v>
      </c>
      <c r="K94" s="5" t="s">
        <v>207</v>
      </c>
      <c r="L94" s="13" t="s">
        <v>225</v>
      </c>
      <c r="M94" s="5"/>
      <c r="N94" s="5"/>
      <c r="O94" s="16" t="s">
        <v>155</v>
      </c>
      <c r="P94" s="16" t="s">
        <v>89</v>
      </c>
    </row>
    <row r="95" spans="1:16">
      <c r="A95" s="15" t="s">
        <v>87</v>
      </c>
      <c r="B95" s="15" t="s">
        <v>15</v>
      </c>
      <c r="C95" s="34">
        <v>321</v>
      </c>
      <c r="D95" s="18">
        <f t="shared" ref="D95" si="30">C95*45/500</f>
        <v>28.89</v>
      </c>
      <c r="E95" s="12">
        <v>82</v>
      </c>
      <c r="F95" s="7">
        <v>60</v>
      </c>
      <c r="G95" s="18">
        <f t="shared" si="22"/>
        <v>71</v>
      </c>
      <c r="H95" s="18">
        <f t="shared" ref="H95" si="31">G95*0.55</f>
        <v>39.050000000000004</v>
      </c>
      <c r="I95" s="30">
        <f t="shared" si="23"/>
        <v>67.94</v>
      </c>
      <c r="J95" s="4" t="s">
        <v>206</v>
      </c>
      <c r="K95" s="5" t="s">
        <v>207</v>
      </c>
      <c r="L95" s="13" t="s">
        <v>225</v>
      </c>
      <c r="M95" s="5"/>
      <c r="N95" s="5"/>
      <c r="O95" s="16" t="s">
        <v>155</v>
      </c>
      <c r="P95" s="16" t="s">
        <v>89</v>
      </c>
    </row>
    <row r="96" spans="1:16">
      <c r="A96" s="14" t="s">
        <v>73</v>
      </c>
      <c r="B96" s="14" t="s">
        <v>15</v>
      </c>
      <c r="C96" s="27">
        <v>348</v>
      </c>
      <c r="D96" s="18">
        <f>C96*45/500</f>
        <v>31.32</v>
      </c>
      <c r="E96" s="12">
        <v>86</v>
      </c>
      <c r="F96" s="7">
        <v>65</v>
      </c>
      <c r="G96" s="18">
        <f t="shared" si="22"/>
        <v>75.5</v>
      </c>
      <c r="H96" s="18">
        <f>G96*0.55</f>
        <v>41.525000000000006</v>
      </c>
      <c r="I96" s="30">
        <f t="shared" si="23"/>
        <v>72.844999999999999</v>
      </c>
      <c r="J96" s="4" t="s">
        <v>200</v>
      </c>
      <c r="K96" s="5" t="s">
        <v>207</v>
      </c>
      <c r="L96" s="13" t="s">
        <v>225</v>
      </c>
      <c r="M96" s="5"/>
      <c r="N96" s="13"/>
      <c r="O96" s="16" t="s">
        <v>155</v>
      </c>
      <c r="P96" s="16" t="s">
        <v>88</v>
      </c>
    </row>
    <row r="97" spans="1:16">
      <c r="A97" s="14" t="s">
        <v>74</v>
      </c>
      <c r="B97" s="14" t="s">
        <v>15</v>
      </c>
      <c r="C97" s="27">
        <v>319</v>
      </c>
      <c r="D97" s="18">
        <f>C97*45/500</f>
        <v>28.71</v>
      </c>
      <c r="E97" s="12">
        <v>85</v>
      </c>
      <c r="F97" s="7">
        <v>60</v>
      </c>
      <c r="G97" s="18">
        <f t="shared" si="22"/>
        <v>72.5</v>
      </c>
      <c r="H97" s="18">
        <f>G97*0.55</f>
        <v>39.875</v>
      </c>
      <c r="I97" s="30">
        <f t="shared" si="23"/>
        <v>68.585000000000008</v>
      </c>
      <c r="J97" s="4" t="s">
        <v>205</v>
      </c>
      <c r="K97" s="5" t="s">
        <v>207</v>
      </c>
      <c r="L97" s="13" t="s">
        <v>225</v>
      </c>
      <c r="M97" s="5"/>
      <c r="N97" s="5"/>
      <c r="O97" s="16" t="s">
        <v>155</v>
      </c>
      <c r="P97" s="16" t="s">
        <v>88</v>
      </c>
    </row>
    <row r="98" spans="1:16" s="3" customFormat="1">
      <c r="A98" s="6"/>
      <c r="B98" s="6"/>
      <c r="C98" s="8"/>
      <c r="D98" s="19"/>
      <c r="E98" s="8"/>
      <c r="F98" s="8"/>
      <c r="G98" s="19"/>
      <c r="H98" s="19"/>
      <c r="I98" s="31"/>
      <c r="J98" s="6"/>
      <c r="K98" s="6"/>
      <c r="L98" s="6"/>
      <c r="M98" s="8"/>
      <c r="N98" s="8"/>
      <c r="O98" s="2"/>
      <c r="P98" s="24"/>
    </row>
    <row r="99" spans="1:16" s="9" customFormat="1">
      <c r="A99" s="67" t="s">
        <v>16</v>
      </c>
      <c r="B99" s="67"/>
      <c r="C99" s="8"/>
      <c r="D99" s="19"/>
      <c r="E99" s="68" t="s">
        <v>149</v>
      </c>
      <c r="F99" s="68"/>
      <c r="G99" s="68"/>
      <c r="H99" s="68"/>
      <c r="I99" s="68"/>
      <c r="J99" s="68"/>
      <c r="K99" s="68"/>
      <c r="L99" s="68"/>
      <c r="M99" s="68"/>
      <c r="N99" s="68"/>
      <c r="O99" s="2"/>
      <c r="P99" s="26"/>
    </row>
    <row r="100" spans="1:16" s="2" customFormat="1" ht="39.6" customHeight="1">
      <c r="A100" s="3"/>
      <c r="B100" s="3"/>
      <c r="C100" s="28"/>
      <c r="D100" s="20"/>
      <c r="E100" s="28"/>
      <c r="F100" s="28"/>
      <c r="G100" s="20"/>
      <c r="H100" s="20"/>
      <c r="I100" s="32"/>
      <c r="J100" s="3"/>
      <c r="K100" s="3"/>
      <c r="L100" s="3"/>
      <c r="M100" s="3"/>
      <c r="N100" s="3"/>
      <c r="O100" s="24"/>
    </row>
    <row r="101" spans="1:16">
      <c r="A101" s="68" t="s">
        <v>0</v>
      </c>
      <c r="B101" s="68"/>
      <c r="C101" s="68"/>
      <c r="D101" s="68"/>
      <c r="E101" s="69" t="s">
        <v>162</v>
      </c>
      <c r="F101" s="68"/>
      <c r="G101" s="68"/>
      <c r="H101" s="68"/>
      <c r="I101" s="68"/>
      <c r="J101" s="68"/>
      <c r="K101" s="68"/>
      <c r="L101" s="68"/>
      <c r="M101" s="70" t="s">
        <v>118</v>
      </c>
      <c r="N101" s="71"/>
      <c r="O101" s="22"/>
    </row>
    <row r="102" spans="1:16" ht="24">
      <c r="A102" s="4" t="s">
        <v>1</v>
      </c>
      <c r="B102" s="4" t="s">
        <v>2</v>
      </c>
      <c r="C102" s="5" t="s">
        <v>3</v>
      </c>
      <c r="D102" s="18" t="s">
        <v>24</v>
      </c>
      <c r="E102" s="5" t="s">
        <v>4</v>
      </c>
      <c r="F102" s="5" t="s">
        <v>5</v>
      </c>
      <c r="G102" s="18" t="s">
        <v>6</v>
      </c>
      <c r="H102" s="18" t="s">
        <v>23</v>
      </c>
      <c r="I102" s="29" t="s">
        <v>7</v>
      </c>
      <c r="J102" s="4" t="s">
        <v>8</v>
      </c>
      <c r="K102" s="5" t="s">
        <v>9</v>
      </c>
      <c r="L102" s="5" t="s">
        <v>10</v>
      </c>
      <c r="M102" s="5" t="s">
        <v>11</v>
      </c>
      <c r="N102" s="5" t="s">
        <v>12</v>
      </c>
      <c r="O102" s="4" t="s">
        <v>13</v>
      </c>
      <c r="P102" s="4" t="s">
        <v>28</v>
      </c>
    </row>
    <row r="103" spans="1:16">
      <c r="A103" s="10" t="s">
        <v>90</v>
      </c>
      <c r="B103" s="10" t="s">
        <v>15</v>
      </c>
      <c r="C103" s="35">
        <v>385</v>
      </c>
      <c r="D103" s="18">
        <f>C103*45/500</f>
        <v>34.65</v>
      </c>
      <c r="E103" s="12">
        <v>88</v>
      </c>
      <c r="F103" s="7">
        <v>67</v>
      </c>
      <c r="G103" s="18">
        <f t="shared" ref="G103:G109" si="32">AVERAGE(E103:F103)</f>
        <v>77.5</v>
      </c>
      <c r="H103" s="18">
        <f>G103*0.55</f>
        <v>42.625</v>
      </c>
      <c r="I103" s="30">
        <f t="shared" ref="I103:I109" si="33">SUM(H103,D103)</f>
        <v>77.275000000000006</v>
      </c>
      <c r="J103" s="4" t="s">
        <v>174</v>
      </c>
      <c r="K103" s="5" t="s">
        <v>207</v>
      </c>
      <c r="L103" s="13" t="s">
        <v>225</v>
      </c>
      <c r="M103" s="5"/>
      <c r="N103" s="13"/>
      <c r="O103" s="17" t="s">
        <v>163</v>
      </c>
      <c r="P103" s="17" t="s">
        <v>99</v>
      </c>
    </row>
    <row r="104" spans="1:16">
      <c r="A104" s="10" t="s">
        <v>91</v>
      </c>
      <c r="B104" s="10" t="s">
        <v>14</v>
      </c>
      <c r="C104" s="35">
        <v>383</v>
      </c>
      <c r="D104" s="18">
        <f t="shared" ref="D104:D108" si="34">C104*45/500</f>
        <v>34.47</v>
      </c>
      <c r="E104" s="12">
        <v>88</v>
      </c>
      <c r="F104" s="7">
        <v>87</v>
      </c>
      <c r="G104" s="18">
        <f t="shared" si="32"/>
        <v>87.5</v>
      </c>
      <c r="H104" s="18">
        <f t="shared" ref="H104:H108" si="35">G104*0.55</f>
        <v>48.125000000000007</v>
      </c>
      <c r="I104" s="30">
        <f t="shared" si="33"/>
        <v>82.594999999999999</v>
      </c>
      <c r="J104" s="4" t="s">
        <v>168</v>
      </c>
      <c r="K104" s="5" t="s">
        <v>207</v>
      </c>
      <c r="L104" s="13" t="s">
        <v>225</v>
      </c>
      <c r="M104" s="5"/>
      <c r="N104" s="5"/>
      <c r="O104" s="17" t="s">
        <v>163</v>
      </c>
      <c r="P104" s="17" t="s">
        <v>99</v>
      </c>
    </row>
    <row r="105" spans="1:16">
      <c r="A105" s="10" t="s">
        <v>92</v>
      </c>
      <c r="B105" s="10" t="s">
        <v>14</v>
      </c>
      <c r="C105" s="35">
        <v>378</v>
      </c>
      <c r="D105" s="18">
        <f t="shared" si="34"/>
        <v>34.020000000000003</v>
      </c>
      <c r="E105" s="12">
        <v>94</v>
      </c>
      <c r="F105" s="7">
        <v>91</v>
      </c>
      <c r="G105" s="18">
        <f t="shared" si="32"/>
        <v>92.5</v>
      </c>
      <c r="H105" s="18">
        <f t="shared" si="35"/>
        <v>50.875000000000007</v>
      </c>
      <c r="I105" s="30">
        <f t="shared" si="33"/>
        <v>84.89500000000001</v>
      </c>
      <c r="J105" s="4" t="s">
        <v>171</v>
      </c>
      <c r="K105" s="5" t="s">
        <v>207</v>
      </c>
      <c r="L105" s="13" t="s">
        <v>225</v>
      </c>
      <c r="M105" s="5"/>
      <c r="N105" s="5"/>
      <c r="O105" s="17" t="s">
        <v>163</v>
      </c>
      <c r="P105" s="17" t="s">
        <v>99</v>
      </c>
    </row>
    <row r="106" spans="1:16">
      <c r="A106" s="10" t="s">
        <v>93</v>
      </c>
      <c r="B106" s="10" t="s">
        <v>14</v>
      </c>
      <c r="C106" s="35">
        <v>365</v>
      </c>
      <c r="D106" s="18">
        <f t="shared" si="34"/>
        <v>32.85</v>
      </c>
      <c r="E106" s="12">
        <v>94</v>
      </c>
      <c r="F106" s="7">
        <v>89</v>
      </c>
      <c r="G106" s="18">
        <f t="shared" si="32"/>
        <v>91.5</v>
      </c>
      <c r="H106" s="18">
        <f t="shared" si="35"/>
        <v>50.325000000000003</v>
      </c>
      <c r="I106" s="30">
        <f t="shared" si="33"/>
        <v>83.175000000000011</v>
      </c>
      <c r="J106" s="4" t="s">
        <v>167</v>
      </c>
      <c r="K106" s="5" t="s">
        <v>207</v>
      </c>
      <c r="L106" s="13" t="s">
        <v>225</v>
      </c>
      <c r="M106" s="5"/>
      <c r="N106" s="5"/>
      <c r="O106" s="17" t="s">
        <v>163</v>
      </c>
      <c r="P106" s="17" t="s">
        <v>99</v>
      </c>
    </row>
    <row r="107" spans="1:16">
      <c r="A107" s="10" t="s">
        <v>94</v>
      </c>
      <c r="B107" s="10" t="s">
        <v>14</v>
      </c>
      <c r="C107" s="35">
        <v>359</v>
      </c>
      <c r="D107" s="18">
        <f t="shared" si="34"/>
        <v>32.31</v>
      </c>
      <c r="E107" s="12">
        <v>93</v>
      </c>
      <c r="F107" s="7">
        <v>80</v>
      </c>
      <c r="G107" s="18">
        <f t="shared" si="32"/>
        <v>86.5</v>
      </c>
      <c r="H107" s="18">
        <f t="shared" si="35"/>
        <v>47.575000000000003</v>
      </c>
      <c r="I107" s="30">
        <f t="shared" si="33"/>
        <v>79.885000000000005</v>
      </c>
      <c r="J107" s="4" t="s">
        <v>172</v>
      </c>
      <c r="K107" s="5" t="s">
        <v>207</v>
      </c>
      <c r="L107" s="13" t="s">
        <v>225</v>
      </c>
      <c r="M107" s="5"/>
      <c r="N107" s="5"/>
      <c r="O107" s="17" t="s">
        <v>163</v>
      </c>
      <c r="P107" s="17" t="s">
        <v>99</v>
      </c>
    </row>
    <row r="108" spans="1:16">
      <c r="A108" s="10" t="s">
        <v>95</v>
      </c>
      <c r="B108" s="10" t="s">
        <v>14</v>
      </c>
      <c r="C108" s="35">
        <v>357</v>
      </c>
      <c r="D108" s="18">
        <f t="shared" si="34"/>
        <v>32.130000000000003</v>
      </c>
      <c r="E108" s="12">
        <v>90</v>
      </c>
      <c r="F108" s="7">
        <v>89</v>
      </c>
      <c r="G108" s="18">
        <f t="shared" si="32"/>
        <v>89.5</v>
      </c>
      <c r="H108" s="18">
        <f t="shared" si="35"/>
        <v>49.225000000000001</v>
      </c>
      <c r="I108" s="30">
        <f t="shared" si="33"/>
        <v>81.355000000000004</v>
      </c>
      <c r="J108" s="4" t="s">
        <v>169</v>
      </c>
      <c r="K108" s="5" t="s">
        <v>207</v>
      </c>
      <c r="L108" s="13" t="s">
        <v>225</v>
      </c>
      <c r="M108" s="5"/>
      <c r="N108" s="5"/>
      <c r="O108" s="17" t="s">
        <v>163</v>
      </c>
      <c r="P108" s="17" t="s">
        <v>99</v>
      </c>
    </row>
    <row r="109" spans="1:16">
      <c r="A109" s="10" t="s">
        <v>96</v>
      </c>
      <c r="B109" s="10" t="s">
        <v>14</v>
      </c>
      <c r="C109" s="35">
        <v>355</v>
      </c>
      <c r="D109" s="18">
        <f>C109*45/500</f>
        <v>31.95</v>
      </c>
      <c r="E109" s="12">
        <v>92</v>
      </c>
      <c r="F109" s="7">
        <v>82</v>
      </c>
      <c r="G109" s="18">
        <f t="shared" si="32"/>
        <v>87</v>
      </c>
      <c r="H109" s="18">
        <f>G109*0.55</f>
        <v>47.85</v>
      </c>
      <c r="I109" s="30">
        <f t="shared" si="33"/>
        <v>79.8</v>
      </c>
      <c r="J109" s="4" t="s">
        <v>173</v>
      </c>
      <c r="K109" s="5" t="s">
        <v>207</v>
      </c>
      <c r="L109" s="13" t="s">
        <v>225</v>
      </c>
      <c r="M109" s="5"/>
      <c r="N109" s="13"/>
      <c r="O109" s="17" t="s">
        <v>163</v>
      </c>
      <c r="P109" s="17" t="s">
        <v>99</v>
      </c>
    </row>
    <row r="110" spans="1:16" s="3" customFormat="1">
      <c r="A110" s="6"/>
      <c r="B110" s="6"/>
      <c r="C110" s="8"/>
      <c r="D110" s="19"/>
      <c r="E110" s="8"/>
      <c r="F110" s="8"/>
      <c r="G110" s="19"/>
      <c r="H110" s="19"/>
      <c r="I110" s="31"/>
      <c r="J110" s="6"/>
      <c r="K110" s="6"/>
      <c r="L110" s="6"/>
      <c r="M110" s="8"/>
      <c r="N110" s="8"/>
      <c r="O110" s="2"/>
      <c r="P110" s="24"/>
    </row>
    <row r="111" spans="1:16" s="9" customFormat="1">
      <c r="A111" s="67" t="s">
        <v>16</v>
      </c>
      <c r="B111" s="67"/>
      <c r="C111" s="8"/>
      <c r="D111" s="19"/>
      <c r="E111" s="68" t="s">
        <v>149</v>
      </c>
      <c r="F111" s="68"/>
      <c r="G111" s="68"/>
      <c r="H111" s="68"/>
      <c r="I111" s="68"/>
      <c r="J111" s="68"/>
      <c r="K111" s="68"/>
      <c r="L111" s="68"/>
      <c r="M111" s="68"/>
      <c r="N111" s="68"/>
      <c r="O111" s="2"/>
      <c r="P111" s="26"/>
    </row>
    <row r="112" spans="1:16" s="2" customFormat="1" ht="39.6" customHeight="1">
      <c r="A112" s="3"/>
      <c r="B112" s="3"/>
      <c r="C112" s="28"/>
      <c r="D112" s="20"/>
      <c r="E112" s="28"/>
      <c r="F112" s="28"/>
      <c r="G112" s="20"/>
      <c r="H112" s="20"/>
      <c r="I112" s="32"/>
      <c r="J112" s="3"/>
      <c r="K112" s="3"/>
      <c r="L112" s="3"/>
      <c r="M112" s="3"/>
      <c r="N112" s="3"/>
      <c r="O112" s="24"/>
    </row>
    <row r="113" spans="1:16">
      <c r="A113" s="68" t="s">
        <v>0</v>
      </c>
      <c r="B113" s="68"/>
      <c r="C113" s="68"/>
      <c r="D113" s="68"/>
      <c r="E113" s="69" t="s">
        <v>164</v>
      </c>
      <c r="F113" s="68"/>
      <c r="G113" s="68"/>
      <c r="H113" s="68"/>
      <c r="I113" s="68"/>
      <c r="J113" s="68"/>
      <c r="K113" s="68"/>
      <c r="L113" s="68"/>
      <c r="M113" s="70" t="s">
        <v>116</v>
      </c>
      <c r="N113" s="71"/>
      <c r="O113" s="22"/>
    </row>
    <row r="114" spans="1:16" ht="24">
      <c r="A114" s="4" t="s">
        <v>1</v>
      </c>
      <c r="B114" s="4" t="s">
        <v>2</v>
      </c>
      <c r="C114" s="5" t="s">
        <v>3</v>
      </c>
      <c r="D114" s="18" t="s">
        <v>24</v>
      </c>
      <c r="E114" s="5" t="s">
        <v>4</v>
      </c>
      <c r="F114" s="5" t="s">
        <v>5</v>
      </c>
      <c r="G114" s="18" t="s">
        <v>6</v>
      </c>
      <c r="H114" s="18" t="s">
        <v>23</v>
      </c>
      <c r="I114" s="29" t="s">
        <v>7</v>
      </c>
      <c r="J114" s="4" t="s">
        <v>8</v>
      </c>
      <c r="K114" s="5" t="s">
        <v>9</v>
      </c>
      <c r="L114" s="5" t="s">
        <v>10</v>
      </c>
      <c r="M114" s="5" t="s">
        <v>11</v>
      </c>
      <c r="N114" s="5" t="s">
        <v>12</v>
      </c>
      <c r="O114" s="4" t="s">
        <v>13</v>
      </c>
      <c r="P114" s="4" t="s">
        <v>28</v>
      </c>
    </row>
    <row r="115" spans="1:16">
      <c r="A115" s="10" t="s">
        <v>100</v>
      </c>
      <c r="B115" s="10" t="s">
        <v>14</v>
      </c>
      <c r="C115" s="27">
        <v>389</v>
      </c>
      <c r="D115" s="18">
        <f>C115*45/500</f>
        <v>35.01</v>
      </c>
      <c r="E115" s="12">
        <v>91.2</v>
      </c>
      <c r="F115" s="7">
        <v>88</v>
      </c>
      <c r="G115" s="18">
        <f>AVERAGE(E115:F115)</f>
        <v>89.6</v>
      </c>
      <c r="H115" s="18">
        <f>G115*0.55</f>
        <v>49.28</v>
      </c>
      <c r="I115" s="30">
        <f>SUM(H115,D115)</f>
        <v>84.289999999999992</v>
      </c>
      <c r="J115" s="4" t="s">
        <v>191</v>
      </c>
      <c r="K115" s="5" t="s">
        <v>207</v>
      </c>
      <c r="L115" s="13" t="s">
        <v>225</v>
      </c>
      <c r="M115" s="5"/>
      <c r="N115" s="13"/>
      <c r="O115" s="17" t="s">
        <v>101</v>
      </c>
      <c r="P115" s="17" t="s">
        <v>102</v>
      </c>
    </row>
    <row r="116" spans="1:16" s="3" customFormat="1">
      <c r="A116" s="6"/>
      <c r="B116" s="6"/>
      <c r="C116" s="8"/>
      <c r="D116" s="19"/>
      <c r="E116" s="8"/>
      <c r="F116" s="8"/>
      <c r="G116" s="19"/>
      <c r="H116" s="19"/>
      <c r="I116" s="31"/>
      <c r="J116" s="6"/>
      <c r="K116" s="6"/>
      <c r="L116" s="6"/>
      <c r="M116" s="8"/>
      <c r="N116" s="8"/>
      <c r="O116" s="2"/>
      <c r="P116" s="24"/>
    </row>
    <row r="117" spans="1:16" s="9" customFormat="1">
      <c r="A117" s="67" t="s">
        <v>16</v>
      </c>
      <c r="B117" s="67"/>
      <c r="C117" s="8"/>
      <c r="D117" s="19"/>
      <c r="E117" s="68" t="s">
        <v>149</v>
      </c>
      <c r="F117" s="68"/>
      <c r="G117" s="68"/>
      <c r="H117" s="68"/>
      <c r="I117" s="68"/>
      <c r="J117" s="68"/>
      <c r="K117" s="68"/>
      <c r="L117" s="68"/>
      <c r="M117" s="68"/>
      <c r="N117" s="68"/>
      <c r="O117" s="2"/>
      <c r="P117" s="26"/>
    </row>
    <row r="118" spans="1:16" s="2" customFormat="1" ht="39.6" customHeight="1">
      <c r="A118" s="3"/>
      <c r="B118" s="3"/>
      <c r="C118" s="28"/>
      <c r="D118" s="20"/>
      <c r="E118" s="28"/>
      <c r="F118" s="28"/>
      <c r="G118" s="20"/>
      <c r="H118" s="20"/>
      <c r="I118" s="32"/>
      <c r="J118" s="3"/>
      <c r="K118" s="3"/>
      <c r="L118" s="3"/>
      <c r="M118" s="3"/>
      <c r="N118" s="3"/>
      <c r="O118" s="24"/>
    </row>
    <row r="119" spans="1:16">
      <c r="A119" s="68" t="s">
        <v>0</v>
      </c>
      <c r="B119" s="68"/>
      <c r="C119" s="68"/>
      <c r="D119" s="68"/>
      <c r="E119" s="69" t="s">
        <v>156</v>
      </c>
      <c r="F119" s="68"/>
      <c r="G119" s="68"/>
      <c r="H119" s="68"/>
      <c r="I119" s="68"/>
      <c r="J119" s="68"/>
      <c r="K119" s="68"/>
      <c r="L119" s="68"/>
      <c r="M119" s="70" t="s">
        <v>119</v>
      </c>
      <c r="N119" s="71"/>
      <c r="O119" s="22"/>
    </row>
    <row r="120" spans="1:16" ht="24">
      <c r="A120" s="4" t="s">
        <v>1</v>
      </c>
      <c r="B120" s="4" t="s">
        <v>2</v>
      </c>
      <c r="C120" s="5" t="s">
        <v>3</v>
      </c>
      <c r="D120" s="18" t="s">
        <v>24</v>
      </c>
      <c r="E120" s="5" t="s">
        <v>4</v>
      </c>
      <c r="F120" s="5" t="s">
        <v>5</v>
      </c>
      <c r="G120" s="18" t="s">
        <v>6</v>
      </c>
      <c r="H120" s="18" t="s">
        <v>23</v>
      </c>
      <c r="I120" s="29" t="s">
        <v>7</v>
      </c>
      <c r="J120" s="4" t="s">
        <v>8</v>
      </c>
      <c r="K120" s="5" t="s">
        <v>9</v>
      </c>
      <c r="L120" s="5" t="s">
        <v>10</v>
      </c>
      <c r="M120" s="5" t="s">
        <v>11</v>
      </c>
      <c r="N120" s="5" t="s">
        <v>12</v>
      </c>
      <c r="O120" s="4" t="s">
        <v>13</v>
      </c>
      <c r="P120" s="4" t="s">
        <v>28</v>
      </c>
    </row>
    <row r="121" spans="1:16" s="9" customFormat="1">
      <c r="A121" s="16" t="s">
        <v>103</v>
      </c>
      <c r="B121" s="16" t="s">
        <v>14</v>
      </c>
      <c r="C121" s="49">
        <v>325</v>
      </c>
      <c r="D121" s="18">
        <f>C121*45/500</f>
        <v>29.25</v>
      </c>
      <c r="E121" s="7">
        <v>75</v>
      </c>
      <c r="F121" s="7">
        <v>70</v>
      </c>
      <c r="G121" s="18">
        <f t="shared" ref="G121:G125" si="36">AVERAGE(E121:F121)</f>
        <v>72.5</v>
      </c>
      <c r="H121" s="18">
        <f>G121*0.55</f>
        <v>39.875</v>
      </c>
      <c r="I121" s="29">
        <f t="shared" ref="I121:I125" si="37">SUM(H121,D121)</f>
        <v>69.125</v>
      </c>
      <c r="J121" s="4" t="s">
        <v>170</v>
      </c>
      <c r="K121" s="5" t="s">
        <v>207</v>
      </c>
      <c r="L121" s="13" t="s">
        <v>225</v>
      </c>
      <c r="M121" s="5" t="s">
        <v>177</v>
      </c>
      <c r="N121" s="5" t="s">
        <v>213</v>
      </c>
      <c r="O121" s="16" t="s">
        <v>108</v>
      </c>
      <c r="P121" s="16" t="s">
        <v>109</v>
      </c>
    </row>
    <row r="122" spans="1:16">
      <c r="A122" s="17" t="s">
        <v>104</v>
      </c>
      <c r="B122" s="17" t="s">
        <v>15</v>
      </c>
      <c r="C122" s="35">
        <v>316</v>
      </c>
      <c r="D122" s="18">
        <f>C122*45/500</f>
        <v>28.44</v>
      </c>
      <c r="E122" s="12">
        <v>83.57</v>
      </c>
      <c r="F122" s="7">
        <v>83</v>
      </c>
      <c r="G122" s="18">
        <f t="shared" si="36"/>
        <v>83.284999999999997</v>
      </c>
      <c r="H122" s="18">
        <f>G122*0.55</f>
        <v>45.806750000000001</v>
      </c>
      <c r="I122" s="30">
        <f t="shared" si="37"/>
        <v>74.246750000000006</v>
      </c>
      <c r="J122" s="4" t="s">
        <v>193</v>
      </c>
      <c r="K122" s="5" t="s">
        <v>207</v>
      </c>
      <c r="L122" s="13" t="s">
        <v>225</v>
      </c>
      <c r="M122" s="5"/>
      <c r="N122" s="13"/>
      <c r="O122" s="17" t="s">
        <v>19</v>
      </c>
      <c r="P122" s="17" t="s">
        <v>109</v>
      </c>
    </row>
    <row r="123" spans="1:16">
      <c r="A123" s="17" t="s">
        <v>105</v>
      </c>
      <c r="B123" s="17" t="s">
        <v>15</v>
      </c>
      <c r="C123" s="35">
        <v>307</v>
      </c>
      <c r="D123" s="18">
        <f t="shared" ref="D123:D125" si="38">C123*45/500</f>
        <v>27.63</v>
      </c>
      <c r="E123" s="12">
        <v>83.57</v>
      </c>
      <c r="F123" s="7">
        <v>70</v>
      </c>
      <c r="G123" s="18">
        <f t="shared" si="36"/>
        <v>76.784999999999997</v>
      </c>
      <c r="H123" s="18">
        <f t="shared" ref="H123:H125" si="39">G123*0.55</f>
        <v>42.231749999999998</v>
      </c>
      <c r="I123" s="30">
        <f t="shared" si="37"/>
        <v>69.861750000000001</v>
      </c>
      <c r="J123" s="4" t="s">
        <v>169</v>
      </c>
      <c r="K123" s="5" t="s">
        <v>207</v>
      </c>
      <c r="L123" s="13" t="s">
        <v>225</v>
      </c>
      <c r="M123" s="5"/>
      <c r="N123" s="5"/>
      <c r="O123" s="17" t="s">
        <v>19</v>
      </c>
      <c r="P123" s="17" t="s">
        <v>109</v>
      </c>
    </row>
    <row r="124" spans="1:16">
      <c r="A124" s="17" t="s">
        <v>106</v>
      </c>
      <c r="B124" s="17" t="s">
        <v>15</v>
      </c>
      <c r="C124" s="35">
        <v>363</v>
      </c>
      <c r="D124" s="18">
        <f t="shared" si="38"/>
        <v>32.67</v>
      </c>
      <c r="E124" s="12">
        <v>88.29</v>
      </c>
      <c r="F124" s="7">
        <v>89</v>
      </c>
      <c r="G124" s="18">
        <f t="shared" si="36"/>
        <v>88.64500000000001</v>
      </c>
      <c r="H124" s="18">
        <f t="shared" si="39"/>
        <v>48.754750000000008</v>
      </c>
      <c r="I124" s="30">
        <f t="shared" si="37"/>
        <v>81.424750000000017</v>
      </c>
      <c r="J124" s="4" t="s">
        <v>191</v>
      </c>
      <c r="K124" s="5" t="s">
        <v>207</v>
      </c>
      <c r="L124" s="13" t="s">
        <v>225</v>
      </c>
      <c r="M124" s="5"/>
      <c r="N124" s="5"/>
      <c r="O124" s="17" t="s">
        <v>19</v>
      </c>
      <c r="P124" s="17" t="s">
        <v>110</v>
      </c>
    </row>
    <row r="125" spans="1:16">
      <c r="A125" s="17" t="s">
        <v>107</v>
      </c>
      <c r="B125" s="17" t="s">
        <v>15</v>
      </c>
      <c r="C125" s="35">
        <v>347</v>
      </c>
      <c r="D125" s="18">
        <f t="shared" si="38"/>
        <v>31.23</v>
      </c>
      <c r="E125" s="12">
        <v>87.29</v>
      </c>
      <c r="F125" s="7">
        <v>92</v>
      </c>
      <c r="G125" s="18">
        <f t="shared" si="36"/>
        <v>89.64500000000001</v>
      </c>
      <c r="H125" s="18">
        <f t="shared" si="39"/>
        <v>49.304750000000013</v>
      </c>
      <c r="I125" s="30">
        <f t="shared" si="37"/>
        <v>80.534750000000017</v>
      </c>
      <c r="J125" s="4" t="s">
        <v>192</v>
      </c>
      <c r="K125" s="5" t="s">
        <v>207</v>
      </c>
      <c r="L125" s="13" t="s">
        <v>225</v>
      </c>
      <c r="M125" s="5"/>
      <c r="N125" s="5"/>
      <c r="O125" s="17" t="s">
        <v>19</v>
      </c>
      <c r="P125" s="17" t="s">
        <v>111</v>
      </c>
    </row>
    <row r="126" spans="1:16" s="3" customFormat="1">
      <c r="A126" s="6"/>
      <c r="B126" s="6"/>
      <c r="C126" s="8"/>
      <c r="D126" s="19"/>
      <c r="E126" s="8"/>
      <c r="F126" s="8"/>
      <c r="G126" s="19"/>
      <c r="H126" s="19"/>
      <c r="I126" s="31"/>
      <c r="J126" s="6"/>
      <c r="K126" s="6"/>
      <c r="L126" s="6"/>
      <c r="M126" s="8"/>
      <c r="N126" s="8"/>
      <c r="O126" s="2"/>
      <c r="P126" s="24"/>
    </row>
    <row r="127" spans="1:16" s="9" customFormat="1">
      <c r="A127" s="67" t="s">
        <v>16</v>
      </c>
      <c r="B127" s="67"/>
      <c r="C127" s="8"/>
      <c r="D127" s="19"/>
      <c r="E127" s="68" t="s">
        <v>149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2"/>
      <c r="P127" s="26"/>
    </row>
  </sheetData>
  <mergeCells count="71">
    <mergeCell ref="A1:P1"/>
    <mergeCell ref="A11:D11"/>
    <mergeCell ref="E11:L11"/>
    <mergeCell ref="M11:N11"/>
    <mergeCell ref="A3:D3"/>
    <mergeCell ref="E3:L3"/>
    <mergeCell ref="M3:N3"/>
    <mergeCell ref="A9:B9"/>
    <mergeCell ref="E9:N9"/>
    <mergeCell ref="A16:B16"/>
    <mergeCell ref="E16:N16"/>
    <mergeCell ref="A18:D18"/>
    <mergeCell ref="E18:L18"/>
    <mergeCell ref="M18:N18"/>
    <mergeCell ref="A35:D35"/>
    <mergeCell ref="E35:L35"/>
    <mergeCell ref="M35:N35"/>
    <mergeCell ref="A23:B23"/>
    <mergeCell ref="E23:N23"/>
    <mergeCell ref="A25:D25"/>
    <mergeCell ref="E25:L25"/>
    <mergeCell ref="M25:N25"/>
    <mergeCell ref="A33:B33"/>
    <mergeCell ref="E33:N33"/>
    <mergeCell ref="A39:B39"/>
    <mergeCell ref="E39:N39"/>
    <mergeCell ref="A50:D50"/>
    <mergeCell ref="E50:L50"/>
    <mergeCell ref="M50:N50"/>
    <mergeCell ref="A41:D41"/>
    <mergeCell ref="E41:L41"/>
    <mergeCell ref="M41:N41"/>
    <mergeCell ref="A48:B48"/>
    <mergeCell ref="E48:N48"/>
    <mergeCell ref="A54:B54"/>
    <mergeCell ref="E54:N54"/>
    <mergeCell ref="A62:D62"/>
    <mergeCell ref="E62:L62"/>
    <mergeCell ref="M62:N62"/>
    <mergeCell ref="A56:D56"/>
    <mergeCell ref="E56:L56"/>
    <mergeCell ref="M56:N56"/>
    <mergeCell ref="A60:B60"/>
    <mergeCell ref="E60:N60"/>
    <mergeCell ref="A101:D101"/>
    <mergeCell ref="E101:L101"/>
    <mergeCell ref="M101:N101"/>
    <mergeCell ref="A67:B67"/>
    <mergeCell ref="E67:N67"/>
    <mergeCell ref="A69:D69"/>
    <mergeCell ref="E69:L69"/>
    <mergeCell ref="M69:N69"/>
    <mergeCell ref="A80:B80"/>
    <mergeCell ref="E80:N80"/>
    <mergeCell ref="A82:D82"/>
    <mergeCell ref="E82:L82"/>
    <mergeCell ref="M82:N82"/>
    <mergeCell ref="A99:B99"/>
    <mergeCell ref="E99:N99"/>
    <mergeCell ref="A127:B127"/>
    <mergeCell ref="E127:N127"/>
    <mergeCell ref="A117:B117"/>
    <mergeCell ref="E117:N117"/>
    <mergeCell ref="A119:D119"/>
    <mergeCell ref="E119:L119"/>
    <mergeCell ref="M119:N119"/>
    <mergeCell ref="A111:B111"/>
    <mergeCell ref="E111:N111"/>
    <mergeCell ref="A113:D113"/>
    <mergeCell ref="E113:L113"/>
    <mergeCell ref="M113:N113"/>
  </mergeCells>
  <phoneticPr fontId="4" type="noConversion"/>
  <pageMargins left="0.15748031496062992" right="7.874015748031496E-2" top="0.6692913385826772" bottom="0.74803149606299213" header="0.31496062992125984" footer="0.31496062992125984"/>
  <pageSetup paperSize="9" orientation="landscape" horizontalDpi="200" verticalDpi="300" r:id="rId1"/>
  <rowBreaks count="13" manualBreakCount="13">
    <brk id="9" max="16383" man="1"/>
    <brk id="16" max="16383" man="1"/>
    <brk id="23" max="16383" man="1"/>
    <brk id="33" max="16383" man="1"/>
    <brk id="39" max="16383" man="1"/>
    <brk id="48" max="16383" man="1"/>
    <brk id="54" max="16383" man="1"/>
    <brk id="60" max="16383" man="1"/>
    <brk id="67" max="16383" man="1"/>
    <brk id="80" max="16383" man="1"/>
    <brk id="99" max="16383" man="1"/>
    <brk id="111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opLeftCell="A34" workbookViewId="0">
      <selection activeCell="B34" sqref="B1:B1048576"/>
    </sheetView>
  </sheetViews>
  <sheetFormatPr defaultColWidth="9" defaultRowHeight="13.5"/>
  <cols>
    <col min="1" max="1" width="16.5" style="53" customWidth="1"/>
    <col min="2" max="2" width="4.75" style="1" bestFit="1" customWidth="1"/>
    <col min="3" max="3" width="5.25" style="21" customWidth="1"/>
    <col min="4" max="4" width="8.25" style="21" customWidth="1"/>
    <col min="5" max="5" width="5.875" bestFit="1" customWidth="1"/>
    <col min="6" max="6" width="4.875" customWidth="1"/>
    <col min="7" max="7" width="5.875" style="21" bestFit="1" customWidth="1"/>
    <col min="8" max="8" width="7.125" style="21" customWidth="1"/>
    <col min="9" max="9" width="6.75" style="21" bestFit="1" customWidth="1"/>
    <col min="10" max="10" width="4.125" customWidth="1"/>
    <col min="11" max="11" width="6.5" customWidth="1"/>
    <col min="12" max="12" width="5.375" customWidth="1"/>
    <col min="13" max="13" width="9" customWidth="1"/>
    <col min="14" max="14" width="8.75" customWidth="1"/>
    <col min="15" max="15" width="13.375" style="25" bestFit="1" customWidth="1"/>
    <col min="16" max="16" width="27.125" style="25" customWidth="1"/>
  </cols>
  <sheetData>
    <row r="1" spans="1:16" ht="22.5" customHeight="1">
      <c r="A1" s="72" t="s">
        <v>190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2" customFormat="1" ht="39.6" customHeight="1">
      <c r="A2" s="51"/>
      <c r="B2" s="3"/>
      <c r="C2" s="28"/>
      <c r="D2" s="20"/>
      <c r="E2" s="3"/>
      <c r="F2" s="3"/>
      <c r="G2" s="20"/>
      <c r="H2" s="20"/>
      <c r="I2" s="32"/>
      <c r="J2" s="3"/>
      <c r="K2" s="3"/>
      <c r="L2" s="3"/>
      <c r="M2" s="3"/>
      <c r="N2" s="3"/>
      <c r="O2" s="24"/>
    </row>
    <row r="3" spans="1:16">
      <c r="A3" s="68" t="s">
        <v>0</v>
      </c>
      <c r="B3" s="68"/>
      <c r="C3" s="68"/>
      <c r="D3" s="68"/>
      <c r="E3" s="68" t="s">
        <v>147</v>
      </c>
      <c r="F3" s="68"/>
      <c r="G3" s="68"/>
      <c r="H3" s="68"/>
      <c r="I3" s="68"/>
      <c r="J3" s="68"/>
      <c r="K3" s="68"/>
      <c r="L3" s="68"/>
      <c r="M3" s="71" t="s">
        <v>141</v>
      </c>
      <c r="N3" s="71"/>
      <c r="O3" s="22"/>
    </row>
    <row r="4" spans="1:16" ht="24">
      <c r="A4" s="4" t="s">
        <v>1</v>
      </c>
      <c r="B4" s="4" t="s">
        <v>2</v>
      </c>
      <c r="C4" s="5" t="s">
        <v>3</v>
      </c>
      <c r="D4" s="18" t="s">
        <v>24</v>
      </c>
      <c r="E4" s="5" t="s">
        <v>4</v>
      </c>
      <c r="F4" s="5" t="s">
        <v>5</v>
      </c>
      <c r="G4" s="18" t="s">
        <v>6</v>
      </c>
      <c r="H4" s="18" t="s">
        <v>23</v>
      </c>
      <c r="I4" s="29" t="s">
        <v>7</v>
      </c>
      <c r="J4" s="4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4" t="s">
        <v>28</v>
      </c>
    </row>
    <row r="5" spans="1:16">
      <c r="A5" s="38" t="s">
        <v>121</v>
      </c>
      <c r="B5" s="14" t="s">
        <v>122</v>
      </c>
      <c r="C5" s="27">
        <v>291</v>
      </c>
      <c r="D5" s="18">
        <f>C5*45/500</f>
        <v>26.19</v>
      </c>
      <c r="E5" s="12">
        <v>86.3</v>
      </c>
      <c r="F5" s="7">
        <v>67</v>
      </c>
      <c r="G5" s="18">
        <f t="shared" ref="G5:G8" si="0">AVERAGE(E5:F5)</f>
        <v>76.650000000000006</v>
      </c>
      <c r="H5" s="18">
        <f>G5*0.55</f>
        <v>42.157500000000006</v>
      </c>
      <c r="I5" s="30">
        <f t="shared" ref="I5:I8" si="1">SUM(H5,D5)</f>
        <v>68.347500000000011</v>
      </c>
      <c r="J5" s="4" t="s">
        <v>170</v>
      </c>
      <c r="K5" s="5" t="s">
        <v>207</v>
      </c>
      <c r="L5" s="13" t="s">
        <v>225</v>
      </c>
      <c r="M5" s="5"/>
      <c r="N5" s="13"/>
      <c r="O5" s="23" t="s">
        <v>32</v>
      </c>
      <c r="P5" s="23" t="s">
        <v>33</v>
      </c>
    </row>
    <row r="6" spans="1:16">
      <c r="A6" s="38" t="s">
        <v>123</v>
      </c>
      <c r="B6" s="14" t="s">
        <v>124</v>
      </c>
      <c r="C6" s="27">
        <v>299</v>
      </c>
      <c r="D6" s="18">
        <f t="shared" ref="D6" si="2">C6*45/500</f>
        <v>26.91</v>
      </c>
      <c r="E6" s="12">
        <v>90</v>
      </c>
      <c r="F6" s="7">
        <v>77</v>
      </c>
      <c r="G6" s="18">
        <f t="shared" si="0"/>
        <v>83.5</v>
      </c>
      <c r="H6" s="18">
        <f t="shared" ref="H6" si="3">G6*0.55</f>
        <v>45.925000000000004</v>
      </c>
      <c r="I6" s="30">
        <f t="shared" si="1"/>
        <v>72.835000000000008</v>
      </c>
      <c r="J6" s="4" t="s">
        <v>192</v>
      </c>
      <c r="K6" s="5" t="s">
        <v>207</v>
      </c>
      <c r="L6" s="13" t="s">
        <v>225</v>
      </c>
      <c r="M6" s="5"/>
      <c r="N6" s="5"/>
      <c r="O6" s="23" t="s">
        <v>32</v>
      </c>
      <c r="P6" s="23" t="s">
        <v>33</v>
      </c>
    </row>
    <row r="7" spans="1:16">
      <c r="A7" s="38" t="s">
        <v>125</v>
      </c>
      <c r="B7" s="14" t="s">
        <v>124</v>
      </c>
      <c r="C7" s="27">
        <v>299</v>
      </c>
      <c r="D7" s="18">
        <f t="shared" ref="D7:D8" si="4">C7*45/500</f>
        <v>26.91</v>
      </c>
      <c r="E7" s="12">
        <v>89.7</v>
      </c>
      <c r="F7" s="7">
        <v>75</v>
      </c>
      <c r="G7" s="18">
        <f t="shared" si="0"/>
        <v>82.35</v>
      </c>
      <c r="H7" s="18">
        <f t="shared" ref="H7:H8" si="5">G7*0.55</f>
        <v>45.292500000000004</v>
      </c>
      <c r="I7" s="30">
        <f t="shared" si="1"/>
        <v>72.202500000000001</v>
      </c>
      <c r="J7" s="4" t="s">
        <v>193</v>
      </c>
      <c r="K7" s="5" t="s">
        <v>207</v>
      </c>
      <c r="L7" s="13" t="s">
        <v>225</v>
      </c>
      <c r="M7" s="5"/>
      <c r="N7" s="5"/>
      <c r="O7" s="23" t="s">
        <v>32</v>
      </c>
      <c r="P7" s="23" t="s">
        <v>148</v>
      </c>
    </row>
    <row r="8" spans="1:16">
      <c r="A8" s="38" t="s">
        <v>126</v>
      </c>
      <c r="B8" s="14" t="s">
        <v>124</v>
      </c>
      <c r="C8" s="27">
        <v>317</v>
      </c>
      <c r="D8" s="18">
        <f t="shared" si="4"/>
        <v>28.53</v>
      </c>
      <c r="E8" s="12">
        <v>91.1</v>
      </c>
      <c r="F8" s="7">
        <v>93</v>
      </c>
      <c r="G8" s="18">
        <f t="shared" si="0"/>
        <v>92.05</v>
      </c>
      <c r="H8" s="18">
        <f t="shared" si="5"/>
        <v>50.627500000000005</v>
      </c>
      <c r="I8" s="30">
        <f t="shared" si="1"/>
        <v>79.157499999999999</v>
      </c>
      <c r="J8" s="4" t="s">
        <v>191</v>
      </c>
      <c r="K8" s="5" t="s">
        <v>207</v>
      </c>
      <c r="L8" s="13" t="s">
        <v>225</v>
      </c>
      <c r="M8" s="5"/>
      <c r="N8" s="5"/>
      <c r="O8" s="23" t="s">
        <v>32</v>
      </c>
      <c r="P8" s="23" t="s">
        <v>148</v>
      </c>
    </row>
    <row r="9" spans="1:16" s="3" customFormat="1">
      <c r="A9" s="10" t="s">
        <v>27</v>
      </c>
      <c r="B9" s="10" t="s">
        <v>15</v>
      </c>
      <c r="C9" s="27">
        <v>320</v>
      </c>
      <c r="D9" s="18">
        <f>C9*45/500</f>
        <v>28.8</v>
      </c>
      <c r="E9" s="12">
        <v>84.6</v>
      </c>
      <c r="F9" s="7">
        <v>65</v>
      </c>
      <c r="G9" s="18">
        <f>AVERAGE(E9:F9)</f>
        <v>74.8</v>
      </c>
      <c r="H9" s="18">
        <f>G9*0.55</f>
        <v>41.14</v>
      </c>
      <c r="I9" s="30">
        <f>SUM(H9,D9)</f>
        <v>69.94</v>
      </c>
      <c r="J9" s="4" t="s">
        <v>169</v>
      </c>
      <c r="K9" s="5" t="s">
        <v>207</v>
      </c>
      <c r="L9" s="13" t="s">
        <v>225</v>
      </c>
      <c r="M9" s="5"/>
      <c r="N9" s="5"/>
      <c r="O9" s="23" t="s">
        <v>32</v>
      </c>
      <c r="P9" s="23" t="s">
        <v>33</v>
      </c>
    </row>
    <row r="10" spans="1:16" s="9" customFormat="1">
      <c r="A10" s="67" t="s">
        <v>16</v>
      </c>
      <c r="B10" s="67"/>
      <c r="C10" s="8"/>
      <c r="D10" s="19"/>
      <c r="E10" s="68" t="s">
        <v>149</v>
      </c>
      <c r="F10" s="68"/>
      <c r="G10" s="68"/>
      <c r="H10" s="68"/>
      <c r="I10" s="68"/>
      <c r="J10" s="68"/>
      <c r="K10" s="68"/>
      <c r="L10" s="68"/>
      <c r="M10" s="68"/>
      <c r="N10" s="68"/>
      <c r="O10" s="2"/>
      <c r="P10" s="26"/>
    </row>
    <row r="11" spans="1:16" s="2" customFormat="1" ht="39.6" customHeight="1">
      <c r="A11" s="51"/>
      <c r="B11" s="3"/>
      <c r="C11" s="28"/>
      <c r="D11" s="20"/>
      <c r="E11" s="3"/>
      <c r="F11" s="3"/>
      <c r="G11" s="20"/>
      <c r="H11" s="20"/>
      <c r="I11" s="32"/>
      <c r="J11" s="3"/>
      <c r="K11" s="3"/>
      <c r="L11" s="3"/>
      <c r="M11" s="3"/>
      <c r="N11" s="3"/>
      <c r="O11" s="24"/>
    </row>
    <row r="12" spans="1:16">
      <c r="A12" s="68" t="s">
        <v>0</v>
      </c>
      <c r="B12" s="68"/>
      <c r="C12" s="68"/>
      <c r="D12" s="68"/>
      <c r="E12" s="68" t="s">
        <v>150</v>
      </c>
      <c r="F12" s="68"/>
      <c r="G12" s="68"/>
      <c r="H12" s="68"/>
      <c r="I12" s="68"/>
      <c r="J12" s="68"/>
      <c r="K12" s="68"/>
      <c r="L12" s="68"/>
      <c r="M12" s="71" t="s">
        <v>142</v>
      </c>
      <c r="N12" s="71"/>
      <c r="O12" s="22"/>
    </row>
    <row r="13" spans="1:16" ht="23.25" customHeight="1">
      <c r="A13" s="4" t="s">
        <v>1</v>
      </c>
      <c r="B13" s="4" t="s">
        <v>2</v>
      </c>
      <c r="C13" s="5" t="s">
        <v>3</v>
      </c>
      <c r="D13" s="18" t="s">
        <v>24</v>
      </c>
      <c r="E13" s="5" t="s">
        <v>4</v>
      </c>
      <c r="F13" s="5" t="s">
        <v>5</v>
      </c>
      <c r="G13" s="18" t="s">
        <v>6</v>
      </c>
      <c r="H13" s="18" t="s">
        <v>23</v>
      </c>
      <c r="I13" s="29" t="s">
        <v>7</v>
      </c>
      <c r="J13" s="4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4" t="s">
        <v>13</v>
      </c>
      <c r="P13" s="4" t="s">
        <v>28</v>
      </c>
    </row>
    <row r="14" spans="1:16">
      <c r="A14" s="38" t="s">
        <v>127</v>
      </c>
      <c r="B14" s="14" t="s">
        <v>165</v>
      </c>
      <c r="C14" s="27">
        <v>315</v>
      </c>
      <c r="D14" s="18">
        <f t="shared" ref="D14" si="6">C14*45/500</f>
        <v>28.35</v>
      </c>
      <c r="E14" s="12">
        <v>85</v>
      </c>
      <c r="F14" s="7">
        <v>60</v>
      </c>
      <c r="G14" s="18">
        <f>AVERAGE(E14:F14)</f>
        <v>72.5</v>
      </c>
      <c r="H14" s="18">
        <f t="shared" ref="H14" si="7">G14*0.55</f>
        <v>39.875</v>
      </c>
      <c r="I14" s="30">
        <f>SUM(H14,D14)</f>
        <v>68.224999999999994</v>
      </c>
      <c r="J14" s="4" t="s">
        <v>191</v>
      </c>
      <c r="K14" s="5" t="s">
        <v>207</v>
      </c>
      <c r="L14" s="13" t="s">
        <v>225</v>
      </c>
      <c r="M14" s="5"/>
      <c r="N14" s="5"/>
      <c r="O14" s="14" t="s">
        <v>17</v>
      </c>
      <c r="P14" s="14" t="s">
        <v>128</v>
      </c>
    </row>
    <row r="15" spans="1:16" s="3" customFormat="1">
      <c r="A15" s="6"/>
      <c r="B15" s="6"/>
      <c r="C15" s="8"/>
      <c r="D15" s="19"/>
      <c r="E15" s="6"/>
      <c r="F15" s="6"/>
      <c r="G15" s="19"/>
      <c r="H15" s="19"/>
      <c r="I15" s="31"/>
      <c r="J15" s="6"/>
      <c r="K15" s="6"/>
      <c r="L15" s="6"/>
      <c r="M15" s="8"/>
      <c r="N15" s="8"/>
      <c r="O15" s="2"/>
      <c r="P15" s="24"/>
    </row>
    <row r="16" spans="1:16" s="9" customFormat="1">
      <c r="A16" s="67" t="s">
        <v>16</v>
      </c>
      <c r="B16" s="67"/>
      <c r="C16" s="8"/>
      <c r="D16" s="19"/>
      <c r="E16" s="68" t="s">
        <v>149</v>
      </c>
      <c r="F16" s="68"/>
      <c r="G16" s="68"/>
      <c r="H16" s="68"/>
      <c r="I16" s="68"/>
      <c r="J16" s="68"/>
      <c r="K16" s="68"/>
      <c r="L16" s="68"/>
      <c r="M16" s="68"/>
      <c r="N16" s="68"/>
      <c r="O16" s="2"/>
      <c r="P16" s="26"/>
    </row>
    <row r="17" spans="1:16" s="2" customFormat="1" ht="39.6" customHeight="1">
      <c r="A17" s="51"/>
      <c r="B17" s="3"/>
      <c r="C17" s="28"/>
      <c r="D17" s="20"/>
      <c r="E17" s="3"/>
      <c r="F17" s="3"/>
      <c r="G17" s="20"/>
      <c r="H17" s="20"/>
      <c r="I17" s="32"/>
      <c r="J17" s="3"/>
      <c r="K17" s="3"/>
      <c r="L17" s="3"/>
      <c r="M17" s="3"/>
      <c r="N17" s="3"/>
      <c r="O17" s="24"/>
    </row>
    <row r="18" spans="1:16">
      <c r="A18" s="68" t="s">
        <v>0</v>
      </c>
      <c r="B18" s="68"/>
      <c r="C18" s="68"/>
      <c r="D18" s="68"/>
      <c r="E18" s="68" t="s">
        <v>152</v>
      </c>
      <c r="F18" s="68"/>
      <c r="G18" s="68"/>
      <c r="H18" s="68"/>
      <c r="I18" s="68"/>
      <c r="J18" s="68"/>
      <c r="K18" s="68"/>
      <c r="L18" s="68"/>
      <c r="M18" s="71" t="s">
        <v>143</v>
      </c>
      <c r="N18" s="71"/>
      <c r="O18" s="22"/>
    </row>
    <row r="19" spans="1:16" ht="24">
      <c r="A19" s="4" t="s">
        <v>1</v>
      </c>
      <c r="B19" s="4" t="s">
        <v>2</v>
      </c>
      <c r="C19" s="5" t="s">
        <v>3</v>
      </c>
      <c r="D19" s="18" t="s">
        <v>24</v>
      </c>
      <c r="E19" s="5" t="s">
        <v>4</v>
      </c>
      <c r="F19" s="5" t="s">
        <v>5</v>
      </c>
      <c r="G19" s="18" t="s">
        <v>6</v>
      </c>
      <c r="H19" s="18" t="s">
        <v>23</v>
      </c>
      <c r="I19" s="29" t="s">
        <v>7</v>
      </c>
      <c r="J19" s="4" t="s">
        <v>8</v>
      </c>
      <c r="K19" s="5" t="s">
        <v>9</v>
      </c>
      <c r="L19" s="5" t="s">
        <v>10</v>
      </c>
      <c r="M19" s="5" t="s">
        <v>11</v>
      </c>
      <c r="N19" s="5" t="s">
        <v>12</v>
      </c>
      <c r="O19" s="4" t="s">
        <v>13</v>
      </c>
      <c r="P19" s="4" t="s">
        <v>28</v>
      </c>
    </row>
    <row r="20" spans="1:16">
      <c r="A20" s="38" t="s">
        <v>129</v>
      </c>
      <c r="B20" s="14" t="s">
        <v>124</v>
      </c>
      <c r="C20" s="27">
        <v>298</v>
      </c>
      <c r="D20" s="18">
        <f>C20*45/500</f>
        <v>26.82</v>
      </c>
      <c r="E20" s="12">
        <v>79.5</v>
      </c>
      <c r="F20" s="7">
        <v>62</v>
      </c>
      <c r="G20" s="18">
        <f t="shared" ref="G20:G24" si="8">AVERAGE(E20:F20)</f>
        <v>70.75</v>
      </c>
      <c r="H20" s="18">
        <f>G20*0.55</f>
        <v>38.912500000000001</v>
      </c>
      <c r="I20" s="30">
        <f t="shared" ref="I20:I24" si="9">SUM(H20,D20)</f>
        <v>65.732500000000002</v>
      </c>
      <c r="J20" s="4" t="s">
        <v>170</v>
      </c>
      <c r="K20" s="5" t="s">
        <v>207</v>
      </c>
      <c r="L20" s="13" t="s">
        <v>225</v>
      </c>
      <c r="M20" s="5"/>
      <c r="N20" s="13"/>
      <c r="O20" s="14" t="s">
        <v>22</v>
      </c>
      <c r="P20" s="33" t="s">
        <v>146</v>
      </c>
    </row>
    <row r="21" spans="1:16">
      <c r="A21" s="38" t="s">
        <v>130</v>
      </c>
      <c r="B21" s="14" t="s">
        <v>124</v>
      </c>
      <c r="C21" s="27">
        <v>304</v>
      </c>
      <c r="D21" s="18">
        <f t="shared" ref="D21:D24" si="10">C21*45/500</f>
        <v>27.36</v>
      </c>
      <c r="E21" s="12">
        <v>90.6</v>
      </c>
      <c r="F21" s="7">
        <v>62</v>
      </c>
      <c r="G21" s="18">
        <f t="shared" si="8"/>
        <v>76.3</v>
      </c>
      <c r="H21" s="18">
        <f t="shared" ref="H21:H24" si="11">G21*0.55</f>
        <v>41.965000000000003</v>
      </c>
      <c r="I21" s="30">
        <f t="shared" si="9"/>
        <v>69.325000000000003</v>
      </c>
      <c r="J21" s="4" t="s">
        <v>167</v>
      </c>
      <c r="K21" s="5" t="s">
        <v>207</v>
      </c>
      <c r="L21" s="13" t="s">
        <v>225</v>
      </c>
      <c r="M21" s="5"/>
      <c r="N21" s="13"/>
      <c r="O21" s="14" t="s">
        <v>22</v>
      </c>
      <c r="P21" s="33" t="s">
        <v>134</v>
      </c>
    </row>
    <row r="22" spans="1:16">
      <c r="A22" s="38" t="s">
        <v>131</v>
      </c>
      <c r="B22" s="14" t="s">
        <v>124</v>
      </c>
      <c r="C22" s="27">
        <v>294</v>
      </c>
      <c r="D22" s="18">
        <f t="shared" si="10"/>
        <v>26.46</v>
      </c>
      <c r="E22" s="12">
        <v>76.599999999999994</v>
      </c>
      <c r="F22" s="7">
        <v>72</v>
      </c>
      <c r="G22" s="18">
        <f t="shared" si="8"/>
        <v>74.3</v>
      </c>
      <c r="H22" s="18">
        <f t="shared" si="11"/>
        <v>40.865000000000002</v>
      </c>
      <c r="I22" s="30">
        <f t="shared" si="9"/>
        <v>67.325000000000003</v>
      </c>
      <c r="J22" s="4" t="s">
        <v>169</v>
      </c>
      <c r="K22" s="5" t="s">
        <v>207</v>
      </c>
      <c r="L22" s="13" t="s">
        <v>225</v>
      </c>
      <c r="M22" s="5"/>
      <c r="N22" s="13"/>
      <c r="O22" s="14" t="s">
        <v>22</v>
      </c>
      <c r="P22" s="33" t="s">
        <v>135</v>
      </c>
    </row>
    <row r="23" spans="1:16">
      <c r="A23" s="38" t="s">
        <v>132</v>
      </c>
      <c r="B23" s="14" t="s">
        <v>122</v>
      </c>
      <c r="C23" s="27">
        <v>304</v>
      </c>
      <c r="D23" s="18">
        <f t="shared" si="10"/>
        <v>27.36</v>
      </c>
      <c r="E23" s="12">
        <v>89</v>
      </c>
      <c r="F23" s="7">
        <v>60</v>
      </c>
      <c r="G23" s="18">
        <f t="shared" si="8"/>
        <v>74.5</v>
      </c>
      <c r="H23" s="18">
        <f t="shared" si="11"/>
        <v>40.975000000000001</v>
      </c>
      <c r="I23" s="30">
        <f t="shared" si="9"/>
        <v>68.335000000000008</v>
      </c>
      <c r="J23" s="4" t="s">
        <v>168</v>
      </c>
      <c r="K23" s="5" t="s">
        <v>207</v>
      </c>
      <c r="L23" s="13" t="s">
        <v>225</v>
      </c>
      <c r="M23" s="5"/>
      <c r="N23" s="13"/>
      <c r="O23" s="14" t="s">
        <v>22</v>
      </c>
      <c r="P23" s="33" t="s">
        <v>55</v>
      </c>
    </row>
    <row r="24" spans="1:16">
      <c r="A24" s="38" t="s">
        <v>133</v>
      </c>
      <c r="B24" s="14" t="s">
        <v>124</v>
      </c>
      <c r="C24" s="27">
        <v>357</v>
      </c>
      <c r="D24" s="18">
        <f t="shared" si="10"/>
        <v>32.130000000000003</v>
      </c>
      <c r="E24" s="12">
        <v>95.8</v>
      </c>
      <c r="F24" s="7">
        <v>74</v>
      </c>
      <c r="G24" s="18">
        <f t="shared" si="8"/>
        <v>84.9</v>
      </c>
      <c r="H24" s="18">
        <f t="shared" si="11"/>
        <v>46.695000000000007</v>
      </c>
      <c r="I24" s="30">
        <f t="shared" si="9"/>
        <v>78.825000000000017</v>
      </c>
      <c r="J24" s="4" t="s">
        <v>166</v>
      </c>
      <c r="K24" s="5" t="s">
        <v>207</v>
      </c>
      <c r="L24" s="13" t="s">
        <v>225</v>
      </c>
      <c r="M24" s="5"/>
      <c r="N24" s="13"/>
      <c r="O24" s="14" t="s">
        <v>22</v>
      </c>
      <c r="P24" s="33" t="s">
        <v>55</v>
      </c>
    </row>
    <row r="25" spans="1:16" s="3" customFormat="1">
      <c r="A25" s="6"/>
      <c r="B25" s="6"/>
      <c r="C25" s="8"/>
      <c r="D25" s="19"/>
      <c r="E25" s="6"/>
      <c r="F25" s="6"/>
      <c r="G25" s="19"/>
      <c r="H25" s="19"/>
      <c r="I25" s="31"/>
      <c r="J25" s="6"/>
      <c r="K25" s="6"/>
      <c r="L25" s="6"/>
      <c r="M25" s="8"/>
      <c r="N25" s="8"/>
      <c r="O25" s="2"/>
      <c r="P25" s="24"/>
    </row>
    <row r="26" spans="1:16" s="9" customFormat="1">
      <c r="A26" s="67" t="s">
        <v>16</v>
      </c>
      <c r="B26" s="67"/>
      <c r="C26" s="8"/>
      <c r="D26" s="19"/>
      <c r="E26" s="68" t="s">
        <v>149</v>
      </c>
      <c r="F26" s="68"/>
      <c r="G26" s="68"/>
      <c r="H26" s="68"/>
      <c r="I26" s="68"/>
      <c r="J26" s="68"/>
      <c r="K26" s="68"/>
      <c r="L26" s="68"/>
      <c r="M26" s="68"/>
      <c r="N26" s="68"/>
      <c r="O26" s="2"/>
      <c r="P26" s="26"/>
    </row>
    <row r="27" spans="1:16" s="2" customFormat="1" ht="39.6" customHeight="1">
      <c r="A27" s="51"/>
      <c r="B27" s="3"/>
      <c r="C27" s="28"/>
      <c r="D27" s="20"/>
      <c r="E27" s="3"/>
      <c r="F27" s="3"/>
      <c r="G27" s="20"/>
      <c r="H27" s="20"/>
      <c r="I27" s="32"/>
      <c r="J27" s="3"/>
      <c r="K27" s="3"/>
      <c r="L27" s="3"/>
      <c r="M27" s="3"/>
      <c r="N27" s="3"/>
      <c r="O27" s="24"/>
    </row>
    <row r="28" spans="1:16" s="2" customFormat="1" ht="20.100000000000001" customHeight="1">
      <c r="A28" s="51"/>
      <c r="B28" s="3"/>
      <c r="C28" s="28"/>
      <c r="D28" s="20"/>
      <c r="E28" s="3"/>
      <c r="F28" s="3"/>
      <c r="G28" s="20"/>
      <c r="H28" s="20"/>
      <c r="I28" s="32"/>
      <c r="J28" s="3"/>
      <c r="K28" s="3"/>
      <c r="L28" s="3"/>
      <c r="M28" s="3"/>
      <c r="N28" s="3"/>
      <c r="O28" s="24"/>
    </row>
    <row r="29" spans="1:16" ht="20.100000000000001" customHeight="1">
      <c r="A29" s="68" t="s">
        <v>0</v>
      </c>
      <c r="B29" s="68"/>
      <c r="C29" s="68"/>
      <c r="D29" s="68"/>
      <c r="E29" s="69" t="s">
        <v>154</v>
      </c>
      <c r="F29" s="68"/>
      <c r="G29" s="68"/>
      <c r="H29" s="68"/>
      <c r="I29" s="68"/>
      <c r="J29" s="68"/>
      <c r="K29" s="68"/>
      <c r="L29" s="68"/>
      <c r="M29" s="71" t="s">
        <v>144</v>
      </c>
      <c r="N29" s="71"/>
      <c r="O29" s="22"/>
    </row>
    <row r="30" spans="1:16" ht="24">
      <c r="A30" s="4" t="s">
        <v>1</v>
      </c>
      <c r="B30" s="4" t="s">
        <v>2</v>
      </c>
      <c r="C30" s="5" t="s">
        <v>3</v>
      </c>
      <c r="D30" s="18" t="s">
        <v>24</v>
      </c>
      <c r="E30" s="5" t="s">
        <v>4</v>
      </c>
      <c r="F30" s="5" t="s">
        <v>5</v>
      </c>
      <c r="G30" s="18" t="s">
        <v>6</v>
      </c>
      <c r="H30" s="18" t="s">
        <v>23</v>
      </c>
      <c r="I30" s="29" t="s">
        <v>7</v>
      </c>
      <c r="J30" s="4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4" t="s">
        <v>13</v>
      </c>
      <c r="P30" s="4" t="s">
        <v>28</v>
      </c>
    </row>
    <row r="31" spans="1:16" s="9" customFormat="1">
      <c r="A31" s="16" t="s">
        <v>59</v>
      </c>
      <c r="B31" s="16" t="s">
        <v>14</v>
      </c>
      <c r="C31" s="49">
        <v>367</v>
      </c>
      <c r="D31" s="18">
        <f>C31*45/500</f>
        <v>33.03</v>
      </c>
      <c r="E31" s="7">
        <v>80</v>
      </c>
      <c r="F31" s="7">
        <v>60</v>
      </c>
      <c r="G31" s="18">
        <f>AVERAGE(E31:F31)</f>
        <v>70</v>
      </c>
      <c r="H31" s="18">
        <f>G31*0.55</f>
        <v>38.5</v>
      </c>
      <c r="I31" s="29">
        <f>SUM(H31,D31)</f>
        <v>71.53</v>
      </c>
      <c r="J31" s="4" t="s">
        <v>193</v>
      </c>
      <c r="K31" s="5" t="s">
        <v>207</v>
      </c>
      <c r="L31" s="13" t="s">
        <v>225</v>
      </c>
      <c r="M31" s="5"/>
      <c r="N31" s="5"/>
      <c r="O31" s="16" t="s">
        <v>155</v>
      </c>
      <c r="P31" s="16" t="s">
        <v>89</v>
      </c>
    </row>
    <row r="32" spans="1:16" s="9" customFormat="1">
      <c r="A32" s="16" t="s">
        <v>60</v>
      </c>
      <c r="B32" s="16" t="s">
        <v>15</v>
      </c>
      <c r="C32" s="49">
        <v>356</v>
      </c>
      <c r="D32" s="18">
        <f t="shared" ref="D32" si="12">C32*45/500</f>
        <v>32.04</v>
      </c>
      <c r="E32" s="7">
        <v>81</v>
      </c>
      <c r="F32" s="7">
        <v>71</v>
      </c>
      <c r="G32" s="18">
        <f>AVERAGE(E32:F32)</f>
        <v>76</v>
      </c>
      <c r="H32" s="18">
        <f t="shared" ref="H32" si="13">G32*0.55</f>
        <v>41.800000000000004</v>
      </c>
      <c r="I32" s="29">
        <f>SUM(H32,D32)</f>
        <v>73.84</v>
      </c>
      <c r="J32" s="4" t="s">
        <v>192</v>
      </c>
      <c r="K32" s="5" t="s">
        <v>207</v>
      </c>
      <c r="L32" s="13" t="s">
        <v>225</v>
      </c>
      <c r="M32" s="5"/>
      <c r="N32" s="5"/>
      <c r="O32" s="16" t="s">
        <v>155</v>
      </c>
      <c r="P32" s="16" t="s">
        <v>89</v>
      </c>
    </row>
    <row r="33" spans="1:16" ht="20.100000000000001" customHeight="1">
      <c r="A33" s="38" t="s">
        <v>136</v>
      </c>
      <c r="B33" s="14" t="s">
        <v>122</v>
      </c>
      <c r="C33" s="27">
        <v>327</v>
      </c>
      <c r="D33" s="18">
        <f t="shared" ref="D33:D35" si="14">C33*45/500</f>
        <v>29.43</v>
      </c>
      <c r="E33" s="12">
        <v>82</v>
      </c>
      <c r="F33" s="7">
        <v>70</v>
      </c>
      <c r="G33" s="18">
        <f t="shared" ref="G33:G35" si="15">AVERAGE(E33:F33)</f>
        <v>76</v>
      </c>
      <c r="H33" s="18">
        <f t="shared" ref="H33:H35" si="16">G33*0.55</f>
        <v>41.800000000000004</v>
      </c>
      <c r="I33" s="30">
        <f t="shared" ref="I33:I35" si="17">SUM(H33,D33)</f>
        <v>71.23</v>
      </c>
      <c r="J33" s="4" t="s">
        <v>194</v>
      </c>
      <c r="K33" s="5" t="s">
        <v>207</v>
      </c>
      <c r="L33" s="13" t="s">
        <v>225</v>
      </c>
      <c r="M33" s="5"/>
      <c r="N33" s="5"/>
      <c r="O33" s="14" t="s">
        <v>155</v>
      </c>
      <c r="P33" s="14" t="s">
        <v>88</v>
      </c>
    </row>
    <row r="34" spans="1:16" ht="20.100000000000001" customHeight="1">
      <c r="A34" s="38" t="s">
        <v>137</v>
      </c>
      <c r="B34" s="14" t="s">
        <v>122</v>
      </c>
      <c r="C34" s="27">
        <v>333</v>
      </c>
      <c r="D34" s="18">
        <f t="shared" si="14"/>
        <v>29.97</v>
      </c>
      <c r="E34" s="12">
        <v>83</v>
      </c>
      <c r="F34" s="7">
        <v>60</v>
      </c>
      <c r="G34" s="18">
        <f t="shared" si="15"/>
        <v>71.5</v>
      </c>
      <c r="H34" s="18">
        <f t="shared" si="16"/>
        <v>39.325000000000003</v>
      </c>
      <c r="I34" s="30">
        <f t="shared" si="17"/>
        <v>69.295000000000002</v>
      </c>
      <c r="J34" s="4" t="s">
        <v>195</v>
      </c>
      <c r="K34" s="5" t="s">
        <v>207</v>
      </c>
      <c r="L34" s="13" t="s">
        <v>225</v>
      </c>
      <c r="M34" s="5"/>
      <c r="N34" s="5"/>
      <c r="O34" s="14" t="s">
        <v>155</v>
      </c>
      <c r="P34" s="14" t="s">
        <v>88</v>
      </c>
    </row>
    <row r="35" spans="1:16" ht="20.100000000000001" customHeight="1">
      <c r="A35" s="38" t="s">
        <v>138</v>
      </c>
      <c r="B35" s="14" t="s">
        <v>122</v>
      </c>
      <c r="C35" s="27">
        <v>349</v>
      </c>
      <c r="D35" s="18">
        <f t="shared" si="14"/>
        <v>31.41</v>
      </c>
      <c r="E35" s="12">
        <v>82</v>
      </c>
      <c r="F35" s="7">
        <v>78</v>
      </c>
      <c r="G35" s="18">
        <f t="shared" si="15"/>
        <v>80</v>
      </c>
      <c r="H35" s="18">
        <f t="shared" si="16"/>
        <v>44</v>
      </c>
      <c r="I35" s="30">
        <f t="shared" si="17"/>
        <v>75.41</v>
      </c>
      <c r="J35" s="4" t="s">
        <v>191</v>
      </c>
      <c r="K35" s="5" t="s">
        <v>207</v>
      </c>
      <c r="L35" s="13" t="s">
        <v>225</v>
      </c>
      <c r="M35" s="5"/>
      <c r="N35" s="5"/>
      <c r="O35" s="14" t="s">
        <v>155</v>
      </c>
      <c r="P35" s="14" t="s">
        <v>88</v>
      </c>
    </row>
    <row r="36" spans="1:16" s="3" customFormat="1" ht="20.100000000000001" customHeight="1">
      <c r="A36" s="6"/>
      <c r="B36" s="6"/>
      <c r="C36" s="8"/>
      <c r="D36" s="19"/>
      <c r="E36" s="6"/>
      <c r="F36" s="6"/>
      <c r="G36" s="19"/>
      <c r="H36" s="19"/>
      <c r="I36" s="31"/>
      <c r="J36" s="6"/>
      <c r="K36" s="6"/>
      <c r="L36" s="6"/>
      <c r="M36" s="8"/>
      <c r="N36" s="8"/>
      <c r="O36" s="2"/>
      <c r="P36" s="24"/>
    </row>
    <row r="37" spans="1:16" s="9" customFormat="1" ht="20.100000000000001" customHeight="1">
      <c r="A37" s="67" t="s">
        <v>16</v>
      </c>
      <c r="B37" s="67"/>
      <c r="C37" s="8"/>
      <c r="D37" s="19"/>
      <c r="E37" s="68" t="s">
        <v>149</v>
      </c>
      <c r="F37" s="68"/>
      <c r="G37" s="68"/>
      <c r="H37" s="68"/>
      <c r="I37" s="68"/>
      <c r="J37" s="68"/>
      <c r="K37" s="68"/>
      <c r="L37" s="68"/>
      <c r="M37" s="68"/>
      <c r="N37" s="68"/>
      <c r="O37" s="2"/>
      <c r="P37" s="26"/>
    </row>
    <row r="38" spans="1:16" s="2" customFormat="1" ht="20.100000000000001" customHeight="1">
      <c r="A38" s="51"/>
      <c r="B38" s="3"/>
      <c r="C38" s="28"/>
      <c r="D38" s="20"/>
      <c r="E38" s="3"/>
      <c r="F38" s="3"/>
      <c r="G38" s="20"/>
      <c r="H38" s="20"/>
      <c r="I38" s="32"/>
      <c r="J38" s="3"/>
      <c r="K38" s="3"/>
      <c r="L38" s="3"/>
      <c r="M38" s="3"/>
      <c r="N38" s="3"/>
      <c r="O38" s="24"/>
    </row>
    <row r="39" spans="1:16" ht="20.100000000000001" customHeight="1">
      <c r="A39" s="73" t="s">
        <v>0</v>
      </c>
      <c r="B39" s="73"/>
      <c r="C39" s="73"/>
      <c r="D39" s="73"/>
      <c r="E39" s="69" t="s">
        <v>156</v>
      </c>
      <c r="F39" s="68"/>
      <c r="G39" s="68"/>
      <c r="H39" s="68"/>
      <c r="I39" s="68"/>
      <c r="J39" s="68"/>
      <c r="K39" s="68"/>
      <c r="L39" s="68"/>
      <c r="M39" s="71" t="s">
        <v>145</v>
      </c>
      <c r="N39" s="71"/>
      <c r="O39" s="22"/>
    </row>
    <row r="40" spans="1:16" ht="24">
      <c r="A40" s="4" t="s">
        <v>1</v>
      </c>
      <c r="B40" s="4" t="s">
        <v>2</v>
      </c>
      <c r="C40" s="5" t="s">
        <v>3</v>
      </c>
      <c r="D40" s="18" t="s">
        <v>24</v>
      </c>
      <c r="E40" s="5" t="s">
        <v>4</v>
      </c>
      <c r="F40" s="5" t="s">
        <v>5</v>
      </c>
      <c r="G40" s="18" t="s">
        <v>6</v>
      </c>
      <c r="H40" s="18" t="s">
        <v>23</v>
      </c>
      <c r="I40" s="29" t="s">
        <v>7</v>
      </c>
      <c r="J40" s="4" t="s">
        <v>8</v>
      </c>
      <c r="K40" s="5" t="s">
        <v>9</v>
      </c>
      <c r="L40" s="5" t="s">
        <v>10</v>
      </c>
      <c r="M40" s="5" t="s">
        <v>11</v>
      </c>
      <c r="N40" s="5" t="s">
        <v>12</v>
      </c>
      <c r="O40" s="4" t="s">
        <v>13</v>
      </c>
      <c r="P40" s="4" t="s">
        <v>28</v>
      </c>
    </row>
    <row r="41" spans="1:16" ht="20.100000000000001" customHeight="1">
      <c r="A41" s="38" t="s">
        <v>139</v>
      </c>
      <c r="B41" s="14" t="s">
        <v>122</v>
      </c>
      <c r="C41" s="27">
        <v>310</v>
      </c>
      <c r="D41" s="18">
        <f t="shared" ref="D41:D42" si="18">C41*45/500</f>
        <v>27.9</v>
      </c>
      <c r="E41" s="12">
        <v>82.71</v>
      </c>
      <c r="F41" s="7">
        <v>80</v>
      </c>
      <c r="G41" s="18">
        <f>AVERAGE(E41:F41)</f>
        <v>81.35499999999999</v>
      </c>
      <c r="H41" s="18">
        <f t="shared" ref="H41:H42" si="19">G41*0.55</f>
        <v>44.745249999999999</v>
      </c>
      <c r="I41" s="30">
        <f>SUM(H41,D41)</f>
        <v>72.645250000000004</v>
      </c>
      <c r="J41" s="4" t="s">
        <v>192</v>
      </c>
      <c r="K41" s="5" t="s">
        <v>207</v>
      </c>
      <c r="L41" s="13" t="s">
        <v>225</v>
      </c>
      <c r="M41" s="5"/>
      <c r="N41" s="5"/>
      <c r="O41" s="14" t="s">
        <v>19</v>
      </c>
      <c r="P41" s="14" t="s">
        <v>111</v>
      </c>
    </row>
    <row r="42" spans="1:16" ht="20.100000000000001" customHeight="1">
      <c r="A42" s="38" t="s">
        <v>140</v>
      </c>
      <c r="B42" s="14" t="s">
        <v>122</v>
      </c>
      <c r="C42" s="27">
        <v>340</v>
      </c>
      <c r="D42" s="18">
        <f t="shared" si="18"/>
        <v>30.6</v>
      </c>
      <c r="E42" s="12">
        <v>85.71</v>
      </c>
      <c r="F42" s="7">
        <v>92</v>
      </c>
      <c r="G42" s="18">
        <f>AVERAGE(E42:F42)</f>
        <v>88.85499999999999</v>
      </c>
      <c r="H42" s="18">
        <f t="shared" si="19"/>
        <v>48.870249999999999</v>
      </c>
      <c r="I42" s="30">
        <f>SUM(H42,D42)</f>
        <v>79.470249999999993</v>
      </c>
      <c r="J42" s="4" t="s">
        <v>191</v>
      </c>
      <c r="K42" s="5" t="s">
        <v>207</v>
      </c>
      <c r="L42" s="13" t="s">
        <v>225</v>
      </c>
      <c r="M42" s="5"/>
      <c r="N42" s="5"/>
      <c r="O42" s="14" t="s">
        <v>19</v>
      </c>
      <c r="P42" s="14" t="s">
        <v>111</v>
      </c>
    </row>
    <row r="43" spans="1:16" s="3" customFormat="1">
      <c r="A43" s="6"/>
      <c r="B43" s="6"/>
      <c r="C43" s="8"/>
      <c r="D43" s="19"/>
      <c r="E43" s="6"/>
      <c r="F43" s="6"/>
      <c r="G43" s="19"/>
      <c r="H43" s="19"/>
      <c r="I43" s="31"/>
      <c r="J43" s="6"/>
      <c r="K43" s="6"/>
      <c r="L43" s="6"/>
      <c r="M43" s="8"/>
      <c r="N43" s="8"/>
      <c r="O43" s="2"/>
      <c r="P43" s="24"/>
    </row>
    <row r="44" spans="1:16" s="9" customFormat="1">
      <c r="A44" s="67" t="s">
        <v>16</v>
      </c>
      <c r="B44" s="67"/>
      <c r="C44" s="8"/>
      <c r="D44" s="19"/>
      <c r="E44" s="68" t="s">
        <v>149</v>
      </c>
      <c r="F44" s="68"/>
      <c r="G44" s="68"/>
      <c r="H44" s="68"/>
      <c r="I44" s="68"/>
      <c r="J44" s="68"/>
      <c r="K44" s="68"/>
      <c r="L44" s="68"/>
      <c r="M44" s="68"/>
      <c r="N44" s="68"/>
      <c r="O44" s="2"/>
      <c r="P44" s="26"/>
    </row>
    <row r="45" spans="1:16" s="2" customFormat="1" ht="39.6" customHeight="1">
      <c r="A45" s="51"/>
      <c r="B45" s="3"/>
      <c r="C45" s="28"/>
      <c r="D45" s="20"/>
      <c r="E45" s="3"/>
      <c r="F45" s="3"/>
      <c r="G45" s="20"/>
      <c r="H45" s="20"/>
      <c r="I45" s="32"/>
      <c r="J45" s="3"/>
      <c r="K45" s="3"/>
      <c r="L45" s="3"/>
      <c r="M45" s="3"/>
      <c r="N45" s="3"/>
      <c r="O45" s="24"/>
    </row>
    <row r="46" spans="1:16">
      <c r="A46" s="68" t="s">
        <v>0</v>
      </c>
      <c r="B46" s="68"/>
      <c r="C46" s="68"/>
      <c r="D46" s="68"/>
      <c r="E46" s="68" t="s">
        <v>158</v>
      </c>
      <c r="F46" s="68"/>
      <c r="G46" s="68"/>
      <c r="H46" s="68"/>
      <c r="I46" s="68"/>
      <c r="J46" s="68"/>
      <c r="K46" s="68"/>
      <c r="L46" s="68"/>
      <c r="M46" s="71" t="s">
        <v>185</v>
      </c>
      <c r="N46" s="71"/>
      <c r="O46" s="22"/>
    </row>
    <row r="47" spans="1:16" ht="24">
      <c r="A47" s="4" t="s">
        <v>1</v>
      </c>
      <c r="B47" s="4" t="s">
        <v>2</v>
      </c>
      <c r="C47" s="5" t="s">
        <v>3</v>
      </c>
      <c r="D47" s="18" t="s">
        <v>24</v>
      </c>
      <c r="E47" s="5" t="s">
        <v>4</v>
      </c>
      <c r="F47" s="5" t="s">
        <v>5</v>
      </c>
      <c r="G47" s="18" t="s">
        <v>6</v>
      </c>
      <c r="H47" s="18" t="s">
        <v>23</v>
      </c>
      <c r="I47" s="29" t="s">
        <v>7</v>
      </c>
      <c r="J47" s="4" t="s">
        <v>8</v>
      </c>
      <c r="K47" s="5" t="s">
        <v>9</v>
      </c>
      <c r="L47" s="5" t="s">
        <v>10</v>
      </c>
      <c r="M47" s="5" t="s">
        <v>11</v>
      </c>
      <c r="N47" s="5" t="s">
        <v>12</v>
      </c>
      <c r="O47" s="4" t="s">
        <v>13</v>
      </c>
      <c r="P47" s="4" t="s">
        <v>28</v>
      </c>
    </row>
    <row r="48" spans="1:16" s="9" customFormat="1">
      <c r="A48" s="52" t="s">
        <v>97</v>
      </c>
      <c r="B48" s="10" t="s">
        <v>14</v>
      </c>
      <c r="C48" s="49">
        <v>344</v>
      </c>
      <c r="D48" s="18">
        <f t="shared" ref="D48:D49" si="20">C48*45/500</f>
        <v>30.96</v>
      </c>
      <c r="E48" s="7">
        <v>87</v>
      </c>
      <c r="F48" s="7">
        <v>61</v>
      </c>
      <c r="G48" s="18">
        <f t="shared" ref="G48:G49" si="21">AVERAGE(E48:F48)</f>
        <v>74</v>
      </c>
      <c r="H48" s="18">
        <f t="shared" ref="H48:H49" si="22">G48*0.55</f>
        <v>40.700000000000003</v>
      </c>
      <c r="I48" s="29">
        <f t="shared" ref="I48:I49" si="23">SUM(H48,D48)</f>
        <v>71.66</v>
      </c>
      <c r="J48" s="4" t="s">
        <v>201</v>
      </c>
      <c r="K48" s="5" t="s">
        <v>207</v>
      </c>
      <c r="L48" s="13" t="s">
        <v>225</v>
      </c>
      <c r="M48" s="5"/>
      <c r="N48" s="5"/>
      <c r="O48" s="50" t="s">
        <v>43</v>
      </c>
      <c r="P48" s="50" t="s">
        <v>44</v>
      </c>
    </row>
    <row r="49" spans="1:16" s="9" customFormat="1">
      <c r="A49" s="52" t="s">
        <v>98</v>
      </c>
      <c r="B49" s="10" t="s">
        <v>15</v>
      </c>
      <c r="C49" s="49">
        <v>330</v>
      </c>
      <c r="D49" s="18">
        <f t="shared" si="20"/>
        <v>29.7</v>
      </c>
      <c r="E49" s="7">
        <v>88</v>
      </c>
      <c r="F49" s="7">
        <v>55</v>
      </c>
      <c r="G49" s="18">
        <f t="shared" si="21"/>
        <v>71.5</v>
      </c>
      <c r="H49" s="18">
        <f t="shared" si="22"/>
        <v>39.325000000000003</v>
      </c>
      <c r="I49" s="29">
        <f t="shared" si="23"/>
        <v>69.025000000000006</v>
      </c>
      <c r="J49" s="4" t="s">
        <v>202</v>
      </c>
      <c r="K49" s="5" t="s">
        <v>207</v>
      </c>
      <c r="L49" s="13" t="s">
        <v>225</v>
      </c>
      <c r="M49" s="5"/>
      <c r="N49" s="5"/>
      <c r="O49" s="50" t="s">
        <v>43</v>
      </c>
      <c r="P49" s="50" t="s">
        <v>44</v>
      </c>
    </row>
    <row r="50" spans="1:16" s="3" customFormat="1">
      <c r="A50" s="6"/>
      <c r="B50" s="6"/>
      <c r="C50" s="8"/>
      <c r="D50" s="19"/>
      <c r="E50" s="6"/>
      <c r="F50" s="6"/>
      <c r="G50" s="19"/>
      <c r="H50" s="19"/>
      <c r="I50" s="31"/>
      <c r="J50" s="6"/>
      <c r="K50" s="6"/>
      <c r="L50" s="6"/>
      <c r="M50" s="8"/>
      <c r="N50" s="8"/>
      <c r="O50" s="2"/>
      <c r="P50" s="24"/>
    </row>
    <row r="51" spans="1:16" s="9" customFormat="1">
      <c r="A51" s="67" t="s">
        <v>16</v>
      </c>
      <c r="B51" s="67"/>
      <c r="C51" s="8"/>
      <c r="D51" s="19"/>
      <c r="E51" s="68" t="s">
        <v>149</v>
      </c>
      <c r="F51" s="68"/>
      <c r="G51" s="68"/>
      <c r="H51" s="68"/>
      <c r="I51" s="68"/>
      <c r="J51" s="68"/>
      <c r="K51" s="68"/>
      <c r="L51" s="68"/>
      <c r="M51" s="68"/>
      <c r="N51" s="68"/>
      <c r="O51" s="2"/>
      <c r="P51" s="26"/>
    </row>
    <row r="52" spans="1:16" s="2" customFormat="1" ht="39.6" customHeight="1">
      <c r="A52" s="51"/>
      <c r="B52" s="3"/>
      <c r="C52" s="28"/>
      <c r="D52" s="20"/>
      <c r="E52" s="3"/>
      <c r="F52" s="3"/>
      <c r="G52" s="20"/>
      <c r="H52" s="20"/>
      <c r="I52" s="32"/>
      <c r="J52" s="3"/>
      <c r="K52" s="3"/>
      <c r="L52" s="3"/>
      <c r="M52" s="3"/>
      <c r="N52" s="3"/>
      <c r="O52" s="24"/>
    </row>
    <row r="53" spans="1:16">
      <c r="A53" s="68" t="s">
        <v>0</v>
      </c>
      <c r="B53" s="68"/>
      <c r="C53" s="68"/>
      <c r="D53" s="68"/>
      <c r="E53" s="68" t="s">
        <v>151</v>
      </c>
      <c r="F53" s="68"/>
      <c r="G53" s="68"/>
      <c r="H53" s="68"/>
      <c r="I53" s="68"/>
      <c r="J53" s="68"/>
      <c r="K53" s="68"/>
      <c r="L53" s="68"/>
      <c r="M53" s="71" t="s">
        <v>184</v>
      </c>
      <c r="N53" s="71"/>
      <c r="O53" s="22"/>
    </row>
    <row r="54" spans="1:16" ht="24">
      <c r="A54" s="4" t="s">
        <v>1</v>
      </c>
      <c r="B54" s="4" t="s">
        <v>2</v>
      </c>
      <c r="C54" s="5" t="s">
        <v>3</v>
      </c>
      <c r="D54" s="18" t="s">
        <v>24</v>
      </c>
      <c r="E54" s="5" t="s">
        <v>4</v>
      </c>
      <c r="F54" s="5" t="s">
        <v>5</v>
      </c>
      <c r="G54" s="18" t="s">
        <v>6</v>
      </c>
      <c r="H54" s="18" t="s">
        <v>23</v>
      </c>
      <c r="I54" s="29" t="s">
        <v>7</v>
      </c>
      <c r="J54" s="4" t="s">
        <v>8</v>
      </c>
      <c r="K54" s="5" t="s">
        <v>9</v>
      </c>
      <c r="L54" s="5" t="s">
        <v>10</v>
      </c>
      <c r="M54" s="5" t="s">
        <v>11</v>
      </c>
      <c r="N54" s="5" t="s">
        <v>12</v>
      </c>
      <c r="O54" s="4" t="s">
        <v>13</v>
      </c>
      <c r="P54" s="4" t="s">
        <v>28</v>
      </c>
    </row>
    <row r="55" spans="1:16" s="9" customFormat="1">
      <c r="A55" s="52" t="s">
        <v>180</v>
      </c>
      <c r="B55" s="10" t="s">
        <v>181</v>
      </c>
      <c r="C55" s="49">
        <v>378</v>
      </c>
      <c r="D55" s="18">
        <f t="shared" ref="D55" si="24">C55*45/500</f>
        <v>34.020000000000003</v>
      </c>
      <c r="E55" s="7">
        <v>92</v>
      </c>
      <c r="F55" s="7">
        <v>75</v>
      </c>
      <c r="G55" s="18">
        <f t="shared" ref="G55" si="25">AVERAGE(E55:F55)</f>
        <v>83.5</v>
      </c>
      <c r="H55" s="18">
        <f t="shared" ref="H55" si="26">G55*0.55</f>
        <v>45.925000000000004</v>
      </c>
      <c r="I55" s="29">
        <f t="shared" ref="I55" si="27">SUM(H55,D55)</f>
        <v>79.945000000000007</v>
      </c>
      <c r="J55" s="4" t="s">
        <v>191</v>
      </c>
      <c r="K55" s="5" t="s">
        <v>207</v>
      </c>
      <c r="L55" s="13" t="s">
        <v>225</v>
      </c>
      <c r="M55" s="5"/>
      <c r="N55" s="5"/>
      <c r="O55" s="50" t="s">
        <v>182</v>
      </c>
      <c r="P55" s="50" t="s">
        <v>183</v>
      </c>
    </row>
    <row r="56" spans="1:16" s="3" customFormat="1">
      <c r="A56" s="6"/>
      <c r="B56" s="6"/>
      <c r="C56" s="8"/>
      <c r="D56" s="19"/>
      <c r="E56" s="6"/>
      <c r="F56" s="6"/>
      <c r="G56" s="19"/>
      <c r="H56" s="19"/>
      <c r="I56" s="31"/>
      <c r="J56" s="6"/>
      <c r="K56" s="6"/>
      <c r="L56" s="6"/>
      <c r="M56" s="8"/>
      <c r="N56" s="8"/>
      <c r="O56" s="2"/>
      <c r="P56" s="24"/>
    </row>
    <row r="57" spans="1:16" s="9" customFormat="1">
      <c r="A57" s="67" t="s">
        <v>16</v>
      </c>
      <c r="B57" s="67"/>
      <c r="C57" s="8"/>
      <c r="D57" s="19"/>
      <c r="E57" s="68" t="s">
        <v>149</v>
      </c>
      <c r="F57" s="68"/>
      <c r="G57" s="68"/>
      <c r="H57" s="68"/>
      <c r="I57" s="68"/>
      <c r="J57" s="68"/>
      <c r="K57" s="68"/>
      <c r="L57" s="68"/>
      <c r="M57" s="68"/>
      <c r="N57" s="68"/>
      <c r="O57" s="2"/>
      <c r="P57" s="26"/>
    </row>
    <row r="58" spans="1:16" s="2" customFormat="1" ht="39.6" customHeight="1">
      <c r="A58" s="51"/>
      <c r="B58" s="3"/>
      <c r="C58" s="28"/>
      <c r="D58" s="20"/>
      <c r="E58" s="3"/>
      <c r="F58" s="3"/>
      <c r="G58" s="20"/>
      <c r="H58" s="20"/>
      <c r="I58" s="32"/>
      <c r="J58" s="3"/>
      <c r="K58" s="3"/>
      <c r="L58" s="3"/>
      <c r="M58" s="3"/>
      <c r="N58" s="3"/>
      <c r="O58" s="24"/>
    </row>
  </sheetData>
  <sortState ref="A2:B92">
    <sortCondition descending="1" ref="A2:A92"/>
  </sortState>
  <mergeCells count="36">
    <mergeCell ref="A1:P1"/>
    <mergeCell ref="A3:D3"/>
    <mergeCell ref="E3:L3"/>
    <mergeCell ref="M3:N3"/>
    <mergeCell ref="A10:B10"/>
    <mergeCell ref="E10:N10"/>
    <mergeCell ref="A12:D12"/>
    <mergeCell ref="E12:L12"/>
    <mergeCell ref="M12:N12"/>
    <mergeCell ref="A16:B16"/>
    <mergeCell ref="E16:N16"/>
    <mergeCell ref="A37:B37"/>
    <mergeCell ref="E37:N37"/>
    <mergeCell ref="A18:D18"/>
    <mergeCell ref="E18:L18"/>
    <mergeCell ref="M18:N18"/>
    <mergeCell ref="A26:B26"/>
    <mergeCell ref="E26:N26"/>
    <mergeCell ref="A29:D29"/>
    <mergeCell ref="E29:L29"/>
    <mergeCell ref="M29:N29"/>
    <mergeCell ref="A39:D39"/>
    <mergeCell ref="E39:L39"/>
    <mergeCell ref="M39:N39"/>
    <mergeCell ref="A44:B44"/>
    <mergeCell ref="E44:N44"/>
    <mergeCell ref="A57:B57"/>
    <mergeCell ref="E57:N57"/>
    <mergeCell ref="A46:D46"/>
    <mergeCell ref="E46:L46"/>
    <mergeCell ref="M46:N46"/>
    <mergeCell ref="A53:D53"/>
    <mergeCell ref="E53:L53"/>
    <mergeCell ref="M53:N53"/>
    <mergeCell ref="A51:B51"/>
    <mergeCell ref="E51:N51"/>
  </mergeCells>
  <phoneticPr fontId="4" type="noConversion"/>
  <pageMargins left="0.15748031496062992" right="7.874015748031496E-2" top="0.74803149606299213" bottom="0.74803149606299213" header="0.31496062992125984" footer="0.31496062992125984"/>
  <pageSetup paperSize="9" orientation="landscape" horizontalDpi="200" verticalDpi="300" r:id="rId1"/>
  <rowBreaks count="7" manualBreakCount="7">
    <brk id="10" max="16383" man="1"/>
    <brk id="16" max="16383" man="1"/>
    <brk id="26" max="16383" man="1"/>
    <brk id="27" max="16383" man="1"/>
    <brk id="37" max="16383" man="1"/>
    <brk id="44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K11" sqref="K11"/>
    </sheetView>
  </sheetViews>
  <sheetFormatPr defaultRowHeight="13.5"/>
  <cols>
    <col min="1" max="1" width="15.125" style="55" bestFit="1" customWidth="1"/>
    <col min="2" max="2" width="4.75" bestFit="1" customWidth="1"/>
    <col min="3" max="3" width="5.375" customWidth="1"/>
    <col min="4" max="4" width="8.375" bestFit="1" customWidth="1"/>
    <col min="5" max="5" width="4.625" customWidth="1"/>
    <col min="6" max="6" width="4.375" customWidth="1"/>
    <col min="7" max="7" width="8.25" customWidth="1"/>
    <col min="8" max="8" width="7.75" customWidth="1"/>
    <col min="9" max="9" width="6.75" bestFit="1" customWidth="1"/>
    <col min="10" max="10" width="4.75" bestFit="1" customWidth="1"/>
    <col min="11" max="12" width="8" bestFit="1" customWidth="1"/>
    <col min="13" max="14" width="9.625" bestFit="1" customWidth="1"/>
    <col min="15" max="15" width="13.375" bestFit="1" customWidth="1"/>
    <col min="16" max="16" width="17.875" customWidth="1"/>
  </cols>
  <sheetData>
    <row r="1" spans="1:16" ht="22.5" customHeight="1">
      <c r="A1" s="72" t="s">
        <v>190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2" customFormat="1" ht="39.6" customHeight="1">
      <c r="A2" s="51"/>
      <c r="B2" s="3"/>
      <c r="C2" s="28"/>
      <c r="D2" s="20"/>
      <c r="E2" s="3"/>
      <c r="F2" s="3"/>
      <c r="G2" s="20"/>
      <c r="H2" s="20"/>
      <c r="I2" s="32"/>
      <c r="J2" s="3"/>
      <c r="K2" s="3"/>
      <c r="L2" s="3"/>
      <c r="M2" s="3"/>
      <c r="N2" s="3"/>
      <c r="O2" s="24"/>
    </row>
    <row r="3" spans="1:16" ht="20.100000000000001" customHeight="1">
      <c r="A3" s="68" t="s">
        <v>215</v>
      </c>
      <c r="B3" s="68"/>
      <c r="C3" s="68"/>
      <c r="D3" s="68"/>
      <c r="E3" s="68" t="s">
        <v>216</v>
      </c>
      <c r="F3" s="68"/>
      <c r="G3" s="68"/>
      <c r="H3" s="68"/>
      <c r="I3" s="68"/>
      <c r="J3" s="68"/>
      <c r="K3" s="68"/>
      <c r="L3" s="68"/>
      <c r="M3" s="71" t="s">
        <v>113</v>
      </c>
      <c r="N3" s="71"/>
      <c r="O3" s="22"/>
      <c r="P3" s="25"/>
    </row>
    <row r="4" spans="1:16" ht="30.75" customHeight="1">
      <c r="A4" s="4" t="s">
        <v>1</v>
      </c>
      <c r="B4" s="4" t="s">
        <v>2</v>
      </c>
      <c r="C4" s="5" t="s">
        <v>3</v>
      </c>
      <c r="D4" s="18" t="s">
        <v>24</v>
      </c>
      <c r="E4" s="5" t="s">
        <v>4</v>
      </c>
      <c r="F4" s="5" t="s">
        <v>5</v>
      </c>
      <c r="G4" s="18" t="s">
        <v>6</v>
      </c>
      <c r="H4" s="18" t="s">
        <v>23</v>
      </c>
      <c r="I4" s="29" t="s">
        <v>7</v>
      </c>
      <c r="J4" s="4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4" t="s">
        <v>28</v>
      </c>
    </row>
    <row r="5" spans="1:16" s="9" customFormat="1">
      <c r="A5" s="54" t="s">
        <v>217</v>
      </c>
      <c r="B5" s="16" t="s">
        <v>15</v>
      </c>
      <c r="C5" s="49">
        <v>328</v>
      </c>
      <c r="D5" s="18">
        <f t="shared" ref="D5:D7" si="0">C5*45/500</f>
        <v>29.52</v>
      </c>
      <c r="E5" s="7">
        <v>75</v>
      </c>
      <c r="F5" s="7">
        <v>73</v>
      </c>
      <c r="G5" s="18">
        <f>AVERAGE(E5:F5)</f>
        <v>74</v>
      </c>
      <c r="H5" s="18">
        <f t="shared" ref="H5:H7" si="1">G5*0.55</f>
        <v>40.700000000000003</v>
      </c>
      <c r="I5" s="29">
        <f>SUM(H5,D5)</f>
        <v>70.22</v>
      </c>
      <c r="J5" s="4"/>
      <c r="K5" s="5" t="s">
        <v>207</v>
      </c>
      <c r="L5" s="13" t="s">
        <v>225</v>
      </c>
      <c r="M5" s="5"/>
      <c r="N5" s="5"/>
      <c r="O5" s="16" t="s">
        <v>155</v>
      </c>
      <c r="P5" s="14" t="s">
        <v>88</v>
      </c>
    </row>
    <row r="6" spans="1:16" ht="20.100000000000001" customHeight="1">
      <c r="A6" s="38" t="s">
        <v>222</v>
      </c>
      <c r="B6" s="14" t="s">
        <v>122</v>
      </c>
      <c r="C6" s="27">
        <v>347</v>
      </c>
      <c r="D6" s="18">
        <f t="shared" si="0"/>
        <v>31.23</v>
      </c>
      <c r="E6" s="12">
        <v>61</v>
      </c>
      <c r="F6" s="7">
        <v>68</v>
      </c>
      <c r="G6" s="18">
        <f t="shared" ref="G6:G7" si="2">AVERAGE(E6:F6)</f>
        <v>64.5</v>
      </c>
      <c r="H6" s="18">
        <f t="shared" si="1"/>
        <v>35.475000000000001</v>
      </c>
      <c r="I6" s="30">
        <f t="shared" ref="I6:I7" si="3">SUM(H6,D6)</f>
        <v>66.704999999999998</v>
      </c>
      <c r="J6" s="4"/>
      <c r="K6" s="5" t="s">
        <v>207</v>
      </c>
      <c r="L6" s="13" t="s">
        <v>225</v>
      </c>
      <c r="M6" s="5"/>
      <c r="N6" s="5"/>
      <c r="O6" s="14" t="s">
        <v>155</v>
      </c>
      <c r="P6" s="14" t="s">
        <v>88</v>
      </c>
    </row>
    <row r="7" spans="1:16" ht="20.100000000000001" customHeight="1">
      <c r="A7" s="38" t="s">
        <v>221</v>
      </c>
      <c r="B7" s="14" t="s">
        <v>122</v>
      </c>
      <c r="C7" s="27">
        <v>341</v>
      </c>
      <c r="D7" s="18">
        <f t="shared" si="0"/>
        <v>30.69</v>
      </c>
      <c r="E7" s="12">
        <v>82</v>
      </c>
      <c r="F7" s="7">
        <v>76</v>
      </c>
      <c r="G7" s="18">
        <f t="shared" si="2"/>
        <v>79</v>
      </c>
      <c r="H7" s="18">
        <f t="shared" si="1"/>
        <v>43.45</v>
      </c>
      <c r="I7" s="30">
        <f t="shared" si="3"/>
        <v>74.14</v>
      </c>
      <c r="J7" s="4"/>
      <c r="K7" s="5" t="s">
        <v>207</v>
      </c>
      <c r="L7" s="13" t="s">
        <v>225</v>
      </c>
      <c r="M7" s="5"/>
      <c r="N7" s="5"/>
      <c r="O7" s="14" t="s">
        <v>155</v>
      </c>
      <c r="P7" s="14" t="s">
        <v>88</v>
      </c>
    </row>
    <row r="8" spans="1:16" ht="30" customHeight="1">
      <c r="A8" s="38" t="s">
        <v>79</v>
      </c>
      <c r="B8" s="14" t="s">
        <v>14</v>
      </c>
      <c r="C8" s="27">
        <v>369</v>
      </c>
      <c r="D8" s="18">
        <v>33.21</v>
      </c>
      <c r="E8" s="12">
        <v>62</v>
      </c>
      <c r="F8" s="7">
        <v>60</v>
      </c>
      <c r="G8" s="18">
        <v>60</v>
      </c>
      <c r="H8" s="18">
        <v>33</v>
      </c>
      <c r="I8" s="30">
        <v>66.210000000000008</v>
      </c>
      <c r="J8" s="4"/>
      <c r="K8" s="5" t="s">
        <v>218</v>
      </c>
      <c r="L8" s="13" t="s">
        <v>225</v>
      </c>
      <c r="M8" s="5" t="s">
        <v>219</v>
      </c>
      <c r="N8" s="5" t="s">
        <v>220</v>
      </c>
      <c r="O8" s="14" t="s">
        <v>155</v>
      </c>
      <c r="P8" s="14" t="s">
        <v>88</v>
      </c>
    </row>
    <row r="9" spans="1:16" s="3" customFormat="1" ht="20.100000000000001" customHeight="1">
      <c r="A9" s="6"/>
      <c r="B9" s="6"/>
      <c r="C9" s="8"/>
      <c r="D9" s="19"/>
      <c r="E9" s="6"/>
      <c r="F9" s="6"/>
      <c r="G9" s="19"/>
      <c r="H9" s="19"/>
      <c r="I9" s="31"/>
      <c r="J9" s="6"/>
      <c r="K9" s="6"/>
      <c r="L9" s="6"/>
      <c r="M9" s="8"/>
      <c r="N9" s="8"/>
      <c r="O9" s="2"/>
      <c r="P9" s="24"/>
    </row>
    <row r="10" spans="1:16" s="9" customFormat="1" ht="20.100000000000001" customHeight="1">
      <c r="A10" s="67" t="s">
        <v>16</v>
      </c>
      <c r="B10" s="67"/>
      <c r="C10" s="8"/>
      <c r="D10" s="19"/>
      <c r="E10" s="68" t="s">
        <v>149</v>
      </c>
      <c r="F10" s="68"/>
      <c r="G10" s="68"/>
      <c r="H10" s="68"/>
      <c r="I10" s="68"/>
      <c r="J10" s="68"/>
      <c r="K10" s="68"/>
      <c r="L10" s="68"/>
      <c r="M10" s="68"/>
      <c r="N10" s="68"/>
      <c r="O10" s="2"/>
      <c r="P10" s="26"/>
    </row>
    <row r="11" spans="1:16" s="2" customFormat="1" ht="39.6" customHeight="1">
      <c r="A11" s="51"/>
      <c r="B11" s="3"/>
      <c r="C11" s="28"/>
      <c r="D11" s="20"/>
      <c r="E11" s="3"/>
      <c r="F11" s="3"/>
      <c r="G11" s="20"/>
      <c r="H11" s="20"/>
      <c r="I11" s="32"/>
      <c r="J11" s="3"/>
      <c r="K11" s="3"/>
      <c r="L11" s="3"/>
      <c r="M11" s="3"/>
      <c r="N11" s="3"/>
      <c r="O11" s="24"/>
    </row>
    <row r="12" spans="1:16">
      <c r="A12" s="68" t="s">
        <v>0</v>
      </c>
      <c r="B12" s="68"/>
      <c r="C12" s="68"/>
      <c r="D12" s="68"/>
      <c r="E12" s="68" t="s">
        <v>226</v>
      </c>
      <c r="F12" s="68"/>
      <c r="G12" s="68"/>
      <c r="H12" s="68"/>
      <c r="I12" s="68"/>
      <c r="J12" s="68"/>
      <c r="K12" s="68"/>
      <c r="L12" s="68"/>
      <c r="M12" s="71" t="s">
        <v>115</v>
      </c>
      <c r="N12" s="71"/>
      <c r="O12" s="22"/>
      <c r="P12" s="25"/>
    </row>
    <row r="13" spans="1:16" ht="24">
      <c r="A13" s="4" t="s">
        <v>1</v>
      </c>
      <c r="B13" s="4" t="s">
        <v>2</v>
      </c>
      <c r="C13" s="5" t="s">
        <v>3</v>
      </c>
      <c r="D13" s="18" t="s">
        <v>24</v>
      </c>
      <c r="E13" s="5" t="s">
        <v>4</v>
      </c>
      <c r="F13" s="5" t="s">
        <v>5</v>
      </c>
      <c r="G13" s="18" t="s">
        <v>6</v>
      </c>
      <c r="H13" s="18" t="s">
        <v>23</v>
      </c>
      <c r="I13" s="29" t="s">
        <v>7</v>
      </c>
      <c r="J13" s="4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4" t="s">
        <v>13</v>
      </c>
      <c r="P13" s="4" t="s">
        <v>28</v>
      </c>
    </row>
    <row r="14" spans="1:16" s="9" customFormat="1" ht="24">
      <c r="A14" s="38" t="s">
        <v>223</v>
      </c>
      <c r="B14" s="14" t="s">
        <v>122</v>
      </c>
      <c r="C14" s="27">
        <v>339</v>
      </c>
      <c r="D14" s="18">
        <f t="shared" ref="D14" si="4">C14*45/500</f>
        <v>30.51</v>
      </c>
      <c r="E14" s="12">
        <v>86</v>
      </c>
      <c r="F14" s="7">
        <v>92</v>
      </c>
      <c r="G14" s="18">
        <f t="shared" ref="G14" si="5">AVERAGE(E14:F14)</f>
        <v>89</v>
      </c>
      <c r="H14" s="18">
        <f t="shared" ref="H14" si="6">G14*0.55</f>
        <v>48.95</v>
      </c>
      <c r="I14" s="30">
        <f t="shared" ref="I14" si="7">SUM(H14,D14)</f>
        <v>79.460000000000008</v>
      </c>
      <c r="J14" s="4"/>
      <c r="K14" s="5" t="s">
        <v>207</v>
      </c>
      <c r="L14" s="13" t="s">
        <v>225</v>
      </c>
      <c r="M14" s="5"/>
      <c r="N14" s="5"/>
      <c r="O14" s="10" t="s">
        <v>43</v>
      </c>
      <c r="P14" s="56" t="s">
        <v>44</v>
      </c>
    </row>
    <row r="15" spans="1:16" s="3" customFormat="1">
      <c r="A15" s="6"/>
      <c r="B15" s="6"/>
      <c r="C15" s="8"/>
      <c r="D15" s="19"/>
      <c r="E15" s="6"/>
      <c r="F15" s="6"/>
      <c r="G15" s="19"/>
      <c r="H15" s="19"/>
      <c r="I15" s="31"/>
      <c r="J15" s="6"/>
      <c r="K15" s="6"/>
      <c r="L15" s="6"/>
      <c r="M15" s="8"/>
      <c r="N15" s="8"/>
      <c r="O15" s="2"/>
      <c r="P15" s="24"/>
    </row>
    <row r="16" spans="1:16" s="9" customFormat="1">
      <c r="A16" s="67" t="s">
        <v>16</v>
      </c>
      <c r="B16" s="67"/>
      <c r="C16" s="8"/>
      <c r="D16" s="19"/>
      <c r="E16" s="68" t="s">
        <v>149</v>
      </c>
      <c r="F16" s="68"/>
      <c r="G16" s="68"/>
      <c r="H16" s="68"/>
      <c r="I16" s="68"/>
      <c r="J16" s="68"/>
      <c r="K16" s="68"/>
      <c r="L16" s="68"/>
      <c r="M16" s="68"/>
      <c r="N16" s="68"/>
      <c r="O16" s="2"/>
      <c r="P16" s="26"/>
    </row>
    <row r="22" spans="16:16">
      <c r="P22" t="s">
        <v>224</v>
      </c>
    </row>
  </sheetData>
  <mergeCells count="11">
    <mergeCell ref="A12:D12"/>
    <mergeCell ref="E12:L12"/>
    <mergeCell ref="M12:N12"/>
    <mergeCell ref="A16:B16"/>
    <mergeCell ref="E16:N16"/>
    <mergeCell ref="A1:P1"/>
    <mergeCell ref="A3:D3"/>
    <mergeCell ref="E3:L3"/>
    <mergeCell ref="M3:N3"/>
    <mergeCell ref="A10:B10"/>
    <mergeCell ref="E10:N10"/>
  </mergeCells>
  <phoneticPr fontId="4" type="noConversion"/>
  <pageMargins left="0.23622047244094491" right="7.874015748031496E-2" top="0.74803149606299213" bottom="0.74803149606299213" header="0.31496062992125984" footer="0.31496062992125984"/>
  <pageSetup paperSize="9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一志愿</vt:lpstr>
      <vt:lpstr>第一批调剂</vt:lpstr>
      <vt:lpstr>第二批调剂</vt:lpstr>
      <vt:lpstr>一志愿!Print_Area</vt:lpstr>
      <vt:lpstr>第二批调剂!Print_Titles</vt:lpstr>
      <vt:lpstr>第一批调剂!Print_Titles</vt:lpstr>
      <vt:lpstr>一志愿!Print_Titles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lenovo</cp:lastModifiedBy>
  <cp:lastPrinted>2017-03-28T03:08:00Z</cp:lastPrinted>
  <dcterms:created xsi:type="dcterms:W3CDTF">2006-09-13T11:21:00Z</dcterms:created>
  <dcterms:modified xsi:type="dcterms:W3CDTF">2017-03-31T05:50:04Z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